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 firstSheet="6" activeTab="6"/>
  </bookViews>
  <sheets>
    <sheet name="последн" sheetId="3" state="hidden" r:id="rId1"/>
    <sheet name="Лист3" sheetId="4" state="hidden" r:id="rId2"/>
    <sheet name="18" sheetId="6" state="hidden" r:id="rId3"/>
    <sheet name="2019" sheetId="7" state="hidden" r:id="rId4"/>
    <sheet name="2020" sheetId="8" state="hidden" r:id="rId5"/>
    <sheet name="Лист2" sheetId="9" state="hidden" r:id="rId6"/>
    <sheet name="в мфц" sheetId="10" r:id="rId7"/>
  </sheets>
  <definedNames>
    <definedName name="_xlnm.Print_Area" localSheetId="6">'в мфц'!$A$1:$F$35</definedName>
  </definedNames>
  <calcPr calcId="162913"/>
</workbook>
</file>

<file path=xl/calcChain.xml><?xml version="1.0" encoding="utf-8"?>
<calcChain xmlns="http://schemas.openxmlformats.org/spreadsheetml/2006/main">
  <c r="I35" i="8" l="1"/>
  <c r="H35" i="8" l="1"/>
  <c r="G6" i="8"/>
  <c r="G9" i="8"/>
  <c r="G10" i="8"/>
  <c r="G11" i="8"/>
  <c r="G12" i="8"/>
  <c r="G13" i="8"/>
  <c r="G14" i="8"/>
  <c r="G15" i="8"/>
  <c r="G17" i="8"/>
  <c r="G18" i="8"/>
  <c r="G19" i="8"/>
  <c r="G20" i="8"/>
  <c r="G24" i="8"/>
  <c r="G26" i="8"/>
  <c r="G27" i="8"/>
  <c r="G29" i="8"/>
  <c r="G30" i="8"/>
  <c r="G31" i="8"/>
  <c r="G32" i="8"/>
  <c r="G34" i="8"/>
  <c r="D35" i="8" l="1"/>
  <c r="E34" i="8"/>
  <c r="F34" i="8" s="1"/>
  <c r="C35" i="8"/>
  <c r="E22" i="8"/>
  <c r="F22" i="8" s="1"/>
  <c r="E12" i="8" l="1"/>
  <c r="F12" i="8" s="1"/>
  <c r="J33" i="9" l="1"/>
  <c r="I33" i="9"/>
  <c r="H33" i="9"/>
  <c r="D33" i="9"/>
  <c r="C33" i="9"/>
  <c r="E32" i="9"/>
  <c r="F32" i="9" s="1"/>
  <c r="G31" i="9"/>
  <c r="E31" i="9"/>
  <c r="F31" i="9" s="1"/>
  <c r="E30" i="9"/>
  <c r="F30" i="9" s="1"/>
  <c r="G29" i="9"/>
  <c r="E29" i="9"/>
  <c r="F29" i="9" s="1"/>
  <c r="G28" i="9"/>
  <c r="E28" i="9"/>
  <c r="F28" i="9" s="1"/>
  <c r="G27" i="9"/>
  <c r="E27" i="9"/>
  <c r="F27" i="9" s="1"/>
  <c r="E26" i="9"/>
  <c r="F26" i="9" s="1"/>
  <c r="G25" i="9"/>
  <c r="E25" i="9"/>
  <c r="F25" i="9" s="1"/>
  <c r="G24" i="9"/>
  <c r="E24" i="9"/>
  <c r="F24" i="9" s="1"/>
  <c r="G23" i="9"/>
  <c r="E23" i="9"/>
  <c r="F23" i="9" s="1"/>
  <c r="E22" i="9"/>
  <c r="F22" i="9" s="1"/>
  <c r="E21" i="9"/>
  <c r="F21" i="9" s="1"/>
  <c r="G20" i="9"/>
  <c r="E20" i="9"/>
  <c r="F20" i="9" s="1"/>
  <c r="E19" i="9"/>
  <c r="F19" i="9" s="1"/>
  <c r="E18" i="9"/>
  <c r="F18" i="9" s="1"/>
  <c r="E17" i="9"/>
  <c r="F17" i="9" s="1"/>
  <c r="G16" i="9"/>
  <c r="E16" i="9"/>
  <c r="F16" i="9" s="1"/>
  <c r="E15" i="9"/>
  <c r="F15" i="9" s="1"/>
  <c r="G14" i="9"/>
  <c r="E14" i="9"/>
  <c r="F14" i="9" s="1"/>
  <c r="E13" i="9"/>
  <c r="F13" i="9" s="1"/>
  <c r="E12" i="9"/>
  <c r="F12" i="9" s="1"/>
  <c r="E11" i="9"/>
  <c r="F11" i="9" s="1"/>
  <c r="G10" i="9"/>
  <c r="E10" i="9"/>
  <c r="F10" i="9" s="1"/>
  <c r="G9" i="9"/>
  <c r="E9" i="9"/>
  <c r="F9" i="9" s="1"/>
  <c r="G8" i="9"/>
  <c r="E8" i="9"/>
  <c r="F8" i="9" s="1"/>
  <c r="G7" i="9"/>
  <c r="E7" i="9"/>
  <c r="F7" i="9" s="1"/>
  <c r="G6" i="9"/>
  <c r="E6" i="9"/>
  <c r="F6" i="9" s="1"/>
  <c r="G5" i="9"/>
  <c r="E5" i="9"/>
  <c r="F5" i="9" s="1"/>
  <c r="E4" i="9"/>
  <c r="E4" i="8"/>
  <c r="F4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G5" i="8"/>
  <c r="G35" i="8" s="1"/>
  <c r="E33" i="9" l="1"/>
  <c r="F4" i="9"/>
  <c r="F35" i="8"/>
  <c r="G33" i="9"/>
  <c r="E35" i="8"/>
  <c r="J32" i="7"/>
  <c r="G4" i="7"/>
  <c r="G22" i="7"/>
  <c r="G23" i="7"/>
  <c r="I32" i="7"/>
  <c r="H32" i="7"/>
  <c r="D32" i="7"/>
  <c r="C32" i="7"/>
  <c r="E31" i="7"/>
  <c r="F31" i="7" s="1"/>
  <c r="G30" i="7"/>
  <c r="E30" i="7"/>
  <c r="F30" i="7" s="1"/>
  <c r="E29" i="7"/>
  <c r="F29" i="7" s="1"/>
  <c r="G28" i="7"/>
  <c r="E28" i="7"/>
  <c r="F28" i="7" s="1"/>
  <c r="G27" i="7"/>
  <c r="E27" i="7"/>
  <c r="F27" i="7" s="1"/>
  <c r="G26" i="7"/>
  <c r="E26" i="7"/>
  <c r="F26" i="7" s="1"/>
  <c r="E25" i="7"/>
  <c r="F25" i="7" s="1"/>
  <c r="G24" i="7"/>
  <c r="E24" i="7"/>
  <c r="F24" i="7" s="1"/>
  <c r="E23" i="7"/>
  <c r="F23" i="7" s="1"/>
  <c r="E22" i="7"/>
  <c r="F22" i="7" s="1"/>
  <c r="E21" i="7"/>
  <c r="F21" i="7" s="1"/>
  <c r="E20" i="7"/>
  <c r="F20" i="7" s="1"/>
  <c r="G19" i="7"/>
  <c r="E19" i="7"/>
  <c r="F19" i="7" s="1"/>
  <c r="E18" i="7"/>
  <c r="F18" i="7" s="1"/>
  <c r="E17" i="7"/>
  <c r="F17" i="7" s="1"/>
  <c r="E16" i="7"/>
  <c r="F16" i="7" s="1"/>
  <c r="G15" i="7"/>
  <c r="E15" i="7"/>
  <c r="F15" i="7" s="1"/>
  <c r="E14" i="7"/>
  <c r="F14" i="7" s="1"/>
  <c r="G13" i="7"/>
  <c r="E13" i="7"/>
  <c r="F13" i="7" s="1"/>
  <c r="E12" i="7"/>
  <c r="F12" i="7" s="1"/>
  <c r="E11" i="7"/>
  <c r="F11" i="7" s="1"/>
  <c r="E10" i="7"/>
  <c r="F10" i="7" s="1"/>
  <c r="G9" i="7"/>
  <c r="E9" i="7"/>
  <c r="F9" i="7" s="1"/>
  <c r="G8" i="7"/>
  <c r="E8" i="7"/>
  <c r="F8" i="7" s="1"/>
  <c r="G7" i="7"/>
  <c r="E7" i="7"/>
  <c r="F7" i="7" s="1"/>
  <c r="G6" i="7"/>
  <c r="E6" i="7"/>
  <c r="F6" i="7" s="1"/>
  <c r="G5" i="7"/>
  <c r="E5" i="7"/>
  <c r="F5" i="7" s="1"/>
  <c r="E4" i="7"/>
  <c r="F4" i="7" s="1"/>
  <c r="E3" i="7"/>
  <c r="F3" i="7" s="1"/>
  <c r="F32" i="7" l="1"/>
  <c r="G32" i="7"/>
  <c r="E32" i="7"/>
  <c r="N32" i="6"/>
  <c r="O32" i="6"/>
  <c r="M32" i="6"/>
  <c r="L14" i="6"/>
  <c r="L21" i="6"/>
  <c r="K4" i="6"/>
  <c r="L4" i="6" s="1"/>
  <c r="K5" i="6"/>
  <c r="L5" i="6" s="1"/>
  <c r="K6" i="6"/>
  <c r="L6" i="6" s="1"/>
  <c r="K7" i="6"/>
  <c r="L7" i="6" s="1"/>
  <c r="K8" i="6"/>
  <c r="L8" i="6" s="1"/>
  <c r="K9" i="6"/>
  <c r="L9" i="6" s="1"/>
  <c r="K10" i="6"/>
  <c r="L10" i="6" s="1"/>
  <c r="K11" i="6"/>
  <c r="L11" i="6" s="1"/>
  <c r="K12" i="6"/>
  <c r="L12" i="6" s="1"/>
  <c r="K13" i="6"/>
  <c r="L13" i="6" s="1"/>
  <c r="K15" i="6"/>
  <c r="L15" i="6" s="1"/>
  <c r="K16" i="6"/>
  <c r="L16" i="6" s="1"/>
  <c r="K17" i="6"/>
  <c r="L17" i="6" s="1"/>
  <c r="K18" i="6"/>
  <c r="L18" i="6" s="1"/>
  <c r="K19" i="6"/>
  <c r="L19" i="6" s="1"/>
  <c r="K20" i="6"/>
  <c r="L20" i="6" s="1"/>
  <c r="K22" i="6"/>
  <c r="L22" i="6" s="1"/>
  <c r="K23" i="6"/>
  <c r="L23" i="6" s="1"/>
  <c r="K24" i="6"/>
  <c r="L24" i="6" s="1"/>
  <c r="K25" i="6"/>
  <c r="L25" i="6" s="1"/>
  <c r="K26" i="6"/>
  <c r="L26" i="6" s="1"/>
  <c r="K27" i="6"/>
  <c r="L27" i="6" s="1"/>
  <c r="K28" i="6"/>
  <c r="L28" i="6" s="1"/>
  <c r="K29" i="6"/>
  <c r="L29" i="6" s="1"/>
  <c r="K30" i="6"/>
  <c r="K31" i="6"/>
  <c r="L31" i="6" s="1"/>
  <c r="K3" i="6"/>
  <c r="L3" i="6" s="1"/>
  <c r="I5" i="6"/>
  <c r="I13" i="6" l="1"/>
  <c r="E3" i="6"/>
  <c r="F3" i="6" s="1"/>
  <c r="G3" i="6" s="1"/>
  <c r="E4" i="6"/>
  <c r="F4" i="6" s="1"/>
  <c r="G4" i="6" s="1"/>
  <c r="H4" i="6" s="1"/>
  <c r="E5" i="6"/>
  <c r="F5" i="6" s="1"/>
  <c r="E6" i="6"/>
  <c r="F6" i="6" s="1"/>
  <c r="I6" i="6"/>
  <c r="E7" i="6"/>
  <c r="F7" i="6" s="1"/>
  <c r="I7" i="6"/>
  <c r="E8" i="6"/>
  <c r="F8" i="6" s="1"/>
  <c r="G8" i="6" s="1"/>
  <c r="H8" i="6" s="1"/>
  <c r="I8" i="6"/>
  <c r="E9" i="6"/>
  <c r="F9" i="6"/>
  <c r="I9" i="6"/>
  <c r="E10" i="6"/>
  <c r="F10" i="6" s="1"/>
  <c r="H10" i="6" s="1"/>
  <c r="I10" i="6"/>
  <c r="E11" i="6"/>
  <c r="F11" i="6" s="1"/>
  <c r="I11" i="6"/>
  <c r="E12" i="6"/>
  <c r="F12" i="6" s="1"/>
  <c r="G12" i="6" s="1"/>
  <c r="H12" i="6" s="1"/>
  <c r="E13" i="6"/>
  <c r="F13" i="6" s="1"/>
  <c r="H13" i="6" s="1"/>
  <c r="E14" i="6"/>
  <c r="F14" i="6" s="1"/>
  <c r="G14" i="6" s="1"/>
  <c r="E15" i="6"/>
  <c r="F15" i="6" s="1"/>
  <c r="G15" i="6" s="1"/>
  <c r="I15" i="6"/>
  <c r="E16" i="6"/>
  <c r="F16" i="6" s="1"/>
  <c r="H16" i="6" s="1"/>
  <c r="I16" i="6"/>
  <c r="E17" i="6"/>
  <c r="F17" i="6" s="1"/>
  <c r="H17" i="6" s="1"/>
  <c r="I17" i="6"/>
  <c r="E18" i="6"/>
  <c r="F18" i="6" s="1"/>
  <c r="E19" i="6"/>
  <c r="F19" i="6" s="1"/>
  <c r="I19" i="6"/>
  <c r="E20" i="6"/>
  <c r="F20" i="6" s="1"/>
  <c r="G20" i="6" s="1"/>
  <c r="H20" i="6" s="1"/>
  <c r="I20" i="6"/>
  <c r="E21" i="6"/>
  <c r="F21" i="6" s="1"/>
  <c r="G21" i="6" s="1"/>
  <c r="E22" i="6"/>
  <c r="F22" i="6" s="1"/>
  <c r="H22" i="6" s="1"/>
  <c r="E23" i="6"/>
  <c r="F23" i="6" s="1"/>
  <c r="E24" i="6"/>
  <c r="F24" i="6" s="1"/>
  <c r="H24" i="6" s="1"/>
  <c r="I24" i="6"/>
  <c r="E25" i="6"/>
  <c r="F25" i="6" s="1"/>
  <c r="H25" i="6" s="1"/>
  <c r="E26" i="6"/>
  <c r="F26" i="6" s="1"/>
  <c r="I26" i="6"/>
  <c r="E27" i="6"/>
  <c r="F27" i="6" s="1"/>
  <c r="H27" i="6" s="1"/>
  <c r="I27" i="6"/>
  <c r="E28" i="6"/>
  <c r="F28" i="6" s="1"/>
  <c r="G28" i="6" s="1"/>
  <c r="I28" i="6"/>
  <c r="E29" i="6"/>
  <c r="F29" i="6" s="1"/>
  <c r="E30" i="6"/>
  <c r="F30" i="6" s="1"/>
  <c r="H30" i="6" s="1"/>
  <c r="I30" i="6"/>
  <c r="E31" i="6"/>
  <c r="F31" i="6" s="1"/>
  <c r="H31" i="6" s="1"/>
  <c r="I31" i="6"/>
  <c r="C32" i="6"/>
  <c r="D32" i="6"/>
  <c r="H21" i="6" l="1"/>
  <c r="G7" i="6"/>
  <c r="H7" i="6" s="1"/>
  <c r="G26" i="6"/>
  <c r="H26" i="6" s="1"/>
  <c r="G19" i="6"/>
  <c r="H19" i="6" s="1"/>
  <c r="H3" i="6"/>
  <c r="H28" i="6"/>
  <c r="G23" i="6"/>
  <c r="H23" i="6" s="1"/>
  <c r="G18" i="6"/>
  <c r="H18" i="6" s="1"/>
  <c r="G11" i="6"/>
  <c r="H11" i="6" s="1"/>
  <c r="G6" i="6"/>
  <c r="H6" i="6" s="1"/>
  <c r="H15" i="6"/>
  <c r="G29" i="6"/>
  <c r="H29" i="6" s="1"/>
  <c r="G9" i="6"/>
  <c r="H9" i="6" s="1"/>
  <c r="G5" i="6"/>
  <c r="H5" i="6" s="1"/>
  <c r="H14" i="6"/>
  <c r="E32" i="6"/>
  <c r="G32" i="6" l="1"/>
  <c r="I32" i="4"/>
  <c r="D32" i="4"/>
  <c r="C32" i="4"/>
  <c r="M31" i="4"/>
  <c r="J31" i="4"/>
  <c r="E31" i="4"/>
  <c r="K31" i="4" s="1"/>
  <c r="M30" i="4"/>
  <c r="J30" i="4"/>
  <c r="E30" i="4"/>
  <c r="K30" i="4" s="1"/>
  <c r="M29" i="4"/>
  <c r="J29" i="4"/>
  <c r="E29" i="4"/>
  <c r="K29" i="4" s="1"/>
  <c r="M28" i="4"/>
  <c r="J28" i="4"/>
  <c r="E28" i="4"/>
  <c r="K28" i="4" s="1"/>
  <c r="M27" i="4"/>
  <c r="J27" i="4"/>
  <c r="E27" i="4"/>
  <c r="K27" i="4" s="1"/>
  <c r="M26" i="4"/>
  <c r="J26" i="4"/>
  <c r="E26" i="4"/>
  <c r="K26" i="4" s="1"/>
  <c r="M25" i="4"/>
  <c r="J25" i="4"/>
  <c r="E25" i="4"/>
  <c r="K25" i="4" s="1"/>
  <c r="M24" i="4"/>
  <c r="J24" i="4"/>
  <c r="E24" i="4"/>
  <c r="K24" i="4" s="1"/>
  <c r="M23" i="4"/>
  <c r="J23" i="4"/>
  <c r="E23" i="4"/>
  <c r="K23" i="4" s="1"/>
  <c r="M22" i="4"/>
  <c r="J22" i="4"/>
  <c r="E22" i="4"/>
  <c r="K22" i="4" s="1"/>
  <c r="M21" i="4"/>
  <c r="J21" i="4"/>
  <c r="E21" i="4"/>
  <c r="K21" i="4" s="1"/>
  <c r="M20" i="4"/>
  <c r="J20" i="4"/>
  <c r="E20" i="4"/>
  <c r="K20" i="4" s="1"/>
  <c r="M19" i="4"/>
  <c r="J19" i="4"/>
  <c r="E19" i="4"/>
  <c r="K19" i="4" s="1"/>
  <c r="M18" i="4"/>
  <c r="J18" i="4"/>
  <c r="E18" i="4"/>
  <c r="K18" i="4" s="1"/>
  <c r="M17" i="4"/>
  <c r="J17" i="4"/>
  <c r="E17" i="4"/>
  <c r="K17" i="4" s="1"/>
  <c r="M16" i="4"/>
  <c r="J16" i="4"/>
  <c r="E16" i="4"/>
  <c r="K16" i="4" s="1"/>
  <c r="M15" i="4"/>
  <c r="J15" i="4"/>
  <c r="E15" i="4"/>
  <c r="K15" i="4" s="1"/>
  <c r="M14" i="4"/>
  <c r="J14" i="4"/>
  <c r="E14" i="4"/>
  <c r="K14" i="4" s="1"/>
  <c r="M13" i="4"/>
  <c r="J13" i="4"/>
  <c r="E13" i="4"/>
  <c r="K13" i="4" s="1"/>
  <c r="M12" i="4"/>
  <c r="J12" i="4"/>
  <c r="E12" i="4"/>
  <c r="K12" i="4" s="1"/>
  <c r="M11" i="4"/>
  <c r="J11" i="4"/>
  <c r="E11" i="4"/>
  <c r="K11" i="4" s="1"/>
  <c r="M10" i="4"/>
  <c r="J10" i="4"/>
  <c r="E10" i="4"/>
  <c r="K10" i="4" s="1"/>
  <c r="M9" i="4"/>
  <c r="J9" i="4"/>
  <c r="E9" i="4"/>
  <c r="K9" i="4" s="1"/>
  <c r="M8" i="4"/>
  <c r="J8" i="4"/>
  <c r="E8" i="4"/>
  <c r="K8" i="4" s="1"/>
  <c r="M7" i="4"/>
  <c r="J7" i="4"/>
  <c r="E7" i="4"/>
  <c r="K7" i="4" s="1"/>
  <c r="M6" i="4"/>
  <c r="J6" i="4"/>
  <c r="E6" i="4"/>
  <c r="K6" i="4" s="1"/>
  <c r="M5" i="4"/>
  <c r="J5" i="4"/>
  <c r="E5" i="4"/>
  <c r="K5" i="4" s="1"/>
  <c r="M4" i="4"/>
  <c r="J4" i="4"/>
  <c r="E4" i="4"/>
  <c r="K4" i="4" s="1"/>
  <c r="M3" i="4"/>
  <c r="J3" i="4"/>
  <c r="E3" i="4"/>
  <c r="E32" i="4" l="1"/>
  <c r="J32" i="4"/>
  <c r="K3" i="4"/>
  <c r="K32" i="4" s="1"/>
  <c r="M32" i="4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I32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" i="3"/>
  <c r="E3" i="3"/>
  <c r="E4" i="3"/>
  <c r="E5" i="3"/>
  <c r="J32" i="3" l="1"/>
  <c r="D32" i="3"/>
  <c r="C32" i="3"/>
  <c r="E32" i="3" l="1"/>
</calcChain>
</file>

<file path=xl/sharedStrings.xml><?xml version="1.0" encoding="utf-8"?>
<sst xmlns="http://schemas.openxmlformats.org/spreadsheetml/2006/main" count="318" uniqueCount="73">
  <si>
    <t>ООУ Азнакаевского р-она</t>
  </si>
  <si>
    <t>ООУ Аксубаевского р-она</t>
  </si>
  <si>
    <t>ООУ Алексеевского р-она</t>
  </si>
  <si>
    <t>ООУ Алькеевского р-она</t>
  </si>
  <si>
    <t>ООУ Альметьевского р-она</t>
  </si>
  <si>
    <t>ООУ Арского р-она</t>
  </si>
  <si>
    <t>ООУ Бавлинского р-она</t>
  </si>
  <si>
    <t>ООУ Бугульминскогор-она</t>
  </si>
  <si>
    <t>ООУ Высокогорского р-она</t>
  </si>
  <si>
    <t>ООУ Дрожжановского р-она</t>
  </si>
  <si>
    <t>ООУ Елабужского р-она</t>
  </si>
  <si>
    <t>ООУ Заинского р-она</t>
  </si>
  <si>
    <t>ООУ Зеленодольского р-она</t>
  </si>
  <si>
    <t>ООУ Кайбицкого р-она</t>
  </si>
  <si>
    <t>ООУ Лаишевского р-она</t>
  </si>
  <si>
    <t>ООУ Лениногорского р-она</t>
  </si>
  <si>
    <t>ООУ Мамадышского р-она</t>
  </si>
  <si>
    <t>ООУ Муслюмовского р-она</t>
  </si>
  <si>
    <t>ООУ Нижнекамского р-она</t>
  </si>
  <si>
    <t>ООУ Новошешминского р-она</t>
  </si>
  <si>
    <t>ООУ Нурлатского р-она</t>
  </si>
  <si>
    <t>ООУ Р-Слободского р-она</t>
  </si>
  <si>
    <t>ООУ Сармановского р-она</t>
  </si>
  <si>
    <t>ООУ Спасского р-она</t>
  </si>
  <si>
    <t>ООУ Тетюшского р-она</t>
  </si>
  <si>
    <t>ООУ Тукаевского р-она</t>
  </si>
  <si>
    <t>ООУ Черемшанского р-она</t>
  </si>
  <si>
    <t>ООУ Чистопольского р-она</t>
  </si>
  <si>
    <t>ООУ Агрызского р-она</t>
  </si>
  <si>
    <t>№ п/п</t>
  </si>
  <si>
    <t>Район</t>
  </si>
  <si>
    <t>площадь леса</t>
  </si>
  <si>
    <t>площадь поля</t>
  </si>
  <si>
    <t>ИТОГО</t>
  </si>
  <si>
    <t>Пропускная способность лето-осень 2018г.</t>
  </si>
  <si>
    <t>пригодная площадь (поле/5</t>
  </si>
  <si>
    <t>15 тыс охотн на 1 тыс. га.</t>
  </si>
  <si>
    <t>ЛЕС*15</t>
  </si>
  <si>
    <t>15 охотников*площадь поля/1000</t>
  </si>
  <si>
    <t>итого</t>
  </si>
  <si>
    <t>водопла водно болотная</t>
  </si>
  <si>
    <t>ПОЛЕ</t>
  </si>
  <si>
    <t>комитет 3%</t>
  </si>
  <si>
    <t>Нач МРО</t>
  </si>
  <si>
    <t>Площадь (лисица)</t>
  </si>
  <si>
    <t>Лисица                                        5 охотн на 2 тыс. га.</t>
  </si>
  <si>
    <r>
      <t>Пропускная способность осенне-зимнего сезона 2018</t>
    </r>
    <r>
      <rPr>
        <sz val="14"/>
        <color theme="1"/>
        <rFont val="Calibri"/>
        <family val="2"/>
        <charset val="204"/>
      </rPr>
      <t>-</t>
    </r>
    <r>
      <rPr>
        <sz val="14"/>
        <color theme="1"/>
        <rFont val="Times New Roman"/>
        <family val="1"/>
        <charset val="204"/>
      </rPr>
      <t>2019гг.</t>
    </r>
  </si>
  <si>
    <t>Заяц русак                          5 охотн на 2 тыс. га.</t>
  </si>
  <si>
    <t>Куница                          1 охотн на 1 тыс. га.</t>
  </si>
  <si>
    <t>Бобр                          1 охотн на 30 км отрезок реки или 100 гек водн.зеркала озера</t>
  </si>
  <si>
    <r>
      <t>Пропускная способность осенне-зимнего сезона 2019</t>
    </r>
    <r>
      <rPr>
        <sz val="14"/>
        <color theme="1"/>
        <rFont val="Calibri"/>
        <family val="2"/>
        <charset val="204"/>
      </rPr>
      <t>-</t>
    </r>
    <r>
      <rPr>
        <sz val="14"/>
        <color theme="1"/>
        <rFont val="Times New Roman"/>
        <family val="1"/>
        <charset val="204"/>
      </rPr>
      <t>2020гг.</t>
    </r>
  </si>
  <si>
    <t>Площадь (Sлеса+Sполя)</t>
  </si>
  <si>
    <t>Лисица                                        5 охотн на 2 тыс. га. =(E3/2)*5</t>
  </si>
  <si>
    <t>Заяц русак                          5 охотн на 2 тыс. га. =(D4/2)*5</t>
  </si>
  <si>
    <t xml:space="preserve">Бобр                          </t>
  </si>
  <si>
    <t xml:space="preserve">Куница                          </t>
  </si>
  <si>
    <t>Рысь</t>
  </si>
  <si>
    <t>Лисица</t>
  </si>
  <si>
    <t>Заяц - русак</t>
  </si>
  <si>
    <t>запрет</t>
  </si>
  <si>
    <r>
      <t>Пропускная способность осенне-зимнего сезона 2019</t>
    </r>
    <r>
      <rPr>
        <sz val="14"/>
        <color theme="1"/>
        <rFont val="Calibri"/>
        <family val="2"/>
        <charset val="204"/>
      </rPr>
      <t>-</t>
    </r>
    <r>
      <rPr>
        <sz val="14"/>
        <color theme="1"/>
        <rFont val="Times New Roman"/>
        <family val="1"/>
        <charset val="204"/>
      </rPr>
      <t>2020 гг.</t>
    </r>
  </si>
  <si>
    <t>Квоты добычи</t>
  </si>
  <si>
    <t xml:space="preserve">Рысь                 (кол-во особей)  </t>
  </si>
  <si>
    <t xml:space="preserve">Куница              (кол-во особей)                          </t>
  </si>
  <si>
    <t xml:space="preserve">Бобр                   (кол-во особей)                          </t>
  </si>
  <si>
    <r>
      <t>Пропускная способность осенне-зимнего сезона 2020</t>
    </r>
    <r>
      <rPr>
        <sz val="14"/>
        <color theme="1"/>
        <rFont val="Calibri"/>
        <family val="2"/>
        <charset val="204"/>
      </rPr>
      <t>-</t>
    </r>
    <r>
      <rPr>
        <sz val="14"/>
        <color theme="1"/>
        <rFont val="Times New Roman"/>
        <family val="1"/>
        <charset val="204"/>
      </rPr>
      <t>2021 гг.</t>
    </r>
  </si>
  <si>
    <t>ООУ Балтасинского р-она</t>
  </si>
  <si>
    <t>ООУ Менделеевского р-она</t>
  </si>
  <si>
    <t>ООУ Ютазинского р-она</t>
  </si>
  <si>
    <t>Куница                   (кол-во особей)</t>
  </si>
  <si>
    <t>Лимит добычи на РЫСЬ в РТ не установлен.</t>
  </si>
  <si>
    <t>Лисица, волк, корсак</t>
  </si>
  <si>
    <r>
      <t>Пропускная способность на осенне-зимний сезон охоты 2025</t>
    </r>
    <r>
      <rPr>
        <sz val="14"/>
        <color theme="1"/>
        <rFont val="Calibri"/>
        <family val="2"/>
        <charset val="204"/>
      </rPr>
      <t>-</t>
    </r>
    <r>
      <rPr>
        <sz val="14"/>
        <color theme="1"/>
        <rFont val="Times New Roman"/>
        <family val="1"/>
        <charset val="204"/>
      </rPr>
      <t>2026 гг.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</si>
</sst>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vertical="center" wrapText="1"/>
    </xf>
    <xf numFmtId="2" fontId="2" fillId="0" borderId="10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3" fillId="0" borderId="8" xfId="0" applyFont="1" applyBorder="1"/>
    <xf numFmtId="0" fontId="2" fillId="0" borderId="11" xfId="0" applyFont="1" applyBorder="1" applyAlignment="1">
      <alignment horizontal="center" vertical="center"/>
    </xf>
    <xf numFmtId="0" fontId="2" fillId="0" borderId="9" xfId="0" applyFont="1" applyBorder="1"/>
    <xf numFmtId="0" fontId="6" fillId="0" borderId="1" xfId="0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2" fontId="3" fillId="0" borderId="9" xfId="0" applyNumberFormat="1" applyFont="1" applyBorder="1"/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" fontId="2" fillId="0" borderId="0" xfId="0" applyNumberFormat="1" applyFont="1"/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" fontId="2" fillId="3" borderId="1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0" borderId="8" xfId="0" applyNumberFormat="1" applyFont="1" applyBorder="1"/>
    <xf numFmtId="1" fontId="3" fillId="3" borderId="14" xfId="0" applyNumberFormat="1" applyFont="1" applyFill="1" applyBorder="1" applyAlignment="1">
      <alignment horizontal="center"/>
    </xf>
    <xf numFmtId="1" fontId="2" fillId="0" borderId="1" xfId="0" applyNumberFormat="1" applyFont="1" applyBorder="1"/>
    <xf numFmtId="0" fontId="2" fillId="0" borderId="0" xfId="0" applyFont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15" xfId="0" applyFont="1" applyBorder="1"/>
    <xf numFmtId="0" fontId="3" fillId="0" borderId="16" xfId="0" applyFont="1" applyBorder="1"/>
    <xf numFmtId="2" fontId="5" fillId="0" borderId="16" xfId="0" applyNumberFormat="1" applyFont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 wrapText="1"/>
    </xf>
    <xf numFmtId="2" fontId="2" fillId="0" borderId="19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1" fontId="2" fillId="5" borderId="19" xfId="0" applyNumberFormat="1" applyFont="1" applyFill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2" fillId="4" borderId="2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Border="1"/>
    <xf numFmtId="2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 wrapText="1"/>
    </xf>
    <xf numFmtId="0" fontId="4" fillId="0" borderId="12" xfId="0" applyFont="1" applyBorder="1" applyAlignment="1"/>
    <xf numFmtId="0" fontId="2" fillId="2" borderId="30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1" fontId="3" fillId="4" borderId="26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" fillId="0" borderId="3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zoomScaleNormal="100" workbookViewId="0">
      <selection sqref="A1:XFD1048576"/>
    </sheetView>
  </sheetViews>
  <sheetFormatPr defaultColWidth="8.85546875" defaultRowHeight="15" x14ac:dyDescent="0.25"/>
  <cols>
    <col min="1" max="1" width="4.28515625" style="2" customWidth="1"/>
    <col min="2" max="2" width="31.85546875" style="2" customWidth="1"/>
    <col min="3" max="4" width="11.140625" style="9" customWidth="1"/>
    <col min="5" max="5" width="11.5703125" style="9" customWidth="1"/>
    <col min="6" max="9" width="8.85546875" style="2"/>
    <col min="10" max="10" width="8.85546875" style="9"/>
    <col min="11" max="16384" width="8.85546875" style="2"/>
  </cols>
  <sheetData>
    <row r="1" spans="1:17" ht="19.5" thickBot="1" x14ac:dyDescent="0.35">
      <c r="A1" s="158" t="s">
        <v>34</v>
      </c>
      <c r="B1" s="158"/>
      <c r="C1" s="158"/>
      <c r="D1" s="158"/>
      <c r="E1" s="158"/>
      <c r="I1" s="159" t="s">
        <v>37</v>
      </c>
      <c r="J1" s="159"/>
      <c r="L1" s="2">
        <v>1000</v>
      </c>
    </row>
    <row r="2" spans="1:17" ht="45.75" thickBot="1" x14ac:dyDescent="0.3">
      <c r="A2" s="28" t="s">
        <v>29</v>
      </c>
      <c r="B2" s="29" t="s">
        <v>30</v>
      </c>
      <c r="C2" s="6" t="s">
        <v>31</v>
      </c>
      <c r="D2" s="6" t="s">
        <v>32</v>
      </c>
      <c r="E2" s="30" t="s">
        <v>35</v>
      </c>
      <c r="I2" s="2" t="s">
        <v>36</v>
      </c>
      <c r="M2" s="32" t="s">
        <v>38</v>
      </c>
      <c r="N2" s="32"/>
      <c r="O2" s="32"/>
      <c r="P2" s="32"/>
      <c r="Q2" s="32"/>
    </row>
    <row r="3" spans="1:17" ht="15.75" x14ac:dyDescent="0.25">
      <c r="A3" s="4">
        <v>1</v>
      </c>
      <c r="B3" s="3" t="s">
        <v>28</v>
      </c>
      <c r="C3" s="7">
        <v>6.5</v>
      </c>
      <c r="D3" s="21">
        <v>45.1</v>
      </c>
      <c r="E3" s="19">
        <f>D3/5</f>
        <v>9.02</v>
      </c>
      <c r="I3" s="8">
        <v>6.5</v>
      </c>
      <c r="J3" s="24">
        <f>I3*15</f>
        <v>97.5</v>
      </c>
      <c r="L3" s="27"/>
      <c r="M3" s="31">
        <f>15*D3/1000</f>
        <v>0.67649999999999999</v>
      </c>
      <c r="N3" s="31"/>
    </row>
    <row r="4" spans="1:17" ht="15.75" x14ac:dyDescent="0.25">
      <c r="A4" s="5">
        <v>2</v>
      </c>
      <c r="B4" s="1" t="s">
        <v>0</v>
      </c>
      <c r="C4" s="8">
        <v>20.7</v>
      </c>
      <c r="D4" s="21">
        <v>124.7</v>
      </c>
      <c r="E4" s="19">
        <f t="shared" ref="E4:E31" si="0">D4/5</f>
        <v>24.94</v>
      </c>
      <c r="I4" s="8">
        <v>20.7</v>
      </c>
      <c r="J4" s="24">
        <f t="shared" ref="J4:J31" si="1">I4*15</f>
        <v>310.5</v>
      </c>
      <c r="M4" s="9">
        <f t="shared" ref="M4:M31" si="2">15*D4/1000</f>
        <v>1.8705000000000001</v>
      </c>
    </row>
    <row r="5" spans="1:17" ht="15.75" x14ac:dyDescent="0.25">
      <c r="A5" s="5">
        <v>3</v>
      </c>
      <c r="B5" s="1" t="s">
        <v>1</v>
      </c>
      <c r="C5" s="8">
        <v>2.2999999999999998</v>
      </c>
      <c r="D5" s="21">
        <v>36.5</v>
      </c>
      <c r="E5" s="19">
        <f t="shared" si="0"/>
        <v>7.3</v>
      </c>
      <c r="I5" s="8">
        <v>2.2999999999999998</v>
      </c>
      <c r="J5" s="24">
        <f t="shared" si="1"/>
        <v>34.5</v>
      </c>
      <c r="M5" s="9">
        <f t="shared" si="2"/>
        <v>0.54749999999999999</v>
      </c>
    </row>
    <row r="6" spans="1:17" ht="15.75" x14ac:dyDescent="0.25">
      <c r="A6" s="5">
        <v>4</v>
      </c>
      <c r="B6" s="1" t="s">
        <v>2</v>
      </c>
      <c r="C6" s="8">
        <v>6.98</v>
      </c>
      <c r="D6" s="21">
        <v>66</v>
      </c>
      <c r="E6" s="19">
        <f t="shared" si="0"/>
        <v>13.2</v>
      </c>
      <c r="I6" s="8">
        <v>6.98</v>
      </c>
      <c r="J6" s="24">
        <f t="shared" si="1"/>
        <v>104.7</v>
      </c>
      <c r="M6" s="9">
        <f t="shared" si="2"/>
        <v>0.99</v>
      </c>
    </row>
    <row r="7" spans="1:17" ht="13.15" customHeight="1" x14ac:dyDescent="0.25">
      <c r="A7" s="5">
        <v>5</v>
      </c>
      <c r="B7" s="1" t="s">
        <v>3</v>
      </c>
      <c r="C7" s="8">
        <v>5</v>
      </c>
      <c r="D7" s="21">
        <v>65.400000000000006</v>
      </c>
      <c r="E7" s="19">
        <f t="shared" si="0"/>
        <v>13.080000000000002</v>
      </c>
      <c r="I7" s="8">
        <v>5</v>
      </c>
      <c r="J7" s="24">
        <f t="shared" si="1"/>
        <v>75</v>
      </c>
      <c r="M7" s="9">
        <f t="shared" si="2"/>
        <v>0.98100000000000009</v>
      </c>
    </row>
    <row r="8" spans="1:17" ht="15.75" x14ac:dyDescent="0.25">
      <c r="A8" s="5">
        <v>6</v>
      </c>
      <c r="B8" s="1" t="s">
        <v>4</v>
      </c>
      <c r="C8" s="8">
        <v>21</v>
      </c>
      <c r="D8" s="21">
        <v>37</v>
      </c>
      <c r="E8" s="19">
        <f t="shared" si="0"/>
        <v>7.4</v>
      </c>
      <c r="I8" s="8">
        <v>21</v>
      </c>
      <c r="J8" s="24">
        <f t="shared" si="1"/>
        <v>315</v>
      </c>
      <c r="M8" s="9">
        <f t="shared" si="2"/>
        <v>0.55500000000000005</v>
      </c>
    </row>
    <row r="9" spans="1:17" ht="15.6" customHeight="1" x14ac:dyDescent="0.25">
      <c r="A9" s="5">
        <v>7</v>
      </c>
      <c r="B9" s="18" t="s">
        <v>5</v>
      </c>
      <c r="C9" s="8">
        <v>6.3</v>
      </c>
      <c r="D9" s="22">
        <v>0</v>
      </c>
      <c r="E9" s="19">
        <f t="shared" si="0"/>
        <v>0</v>
      </c>
      <c r="I9" s="8">
        <v>6.3</v>
      </c>
      <c r="J9" s="24">
        <f t="shared" si="1"/>
        <v>94.5</v>
      </c>
      <c r="M9" s="9">
        <f t="shared" si="2"/>
        <v>0</v>
      </c>
    </row>
    <row r="10" spans="1:17" ht="15.75" x14ac:dyDescent="0.25">
      <c r="A10" s="5">
        <v>8</v>
      </c>
      <c r="B10" s="1" t="s">
        <v>6</v>
      </c>
      <c r="C10" s="8">
        <v>22.6</v>
      </c>
      <c r="D10" s="21">
        <v>71.2</v>
      </c>
      <c r="E10" s="19">
        <f t="shared" si="0"/>
        <v>14.24</v>
      </c>
      <c r="I10" s="8">
        <v>22.6</v>
      </c>
      <c r="J10" s="24">
        <f t="shared" si="1"/>
        <v>339</v>
      </c>
      <c r="M10" s="9">
        <f t="shared" si="2"/>
        <v>1.0680000000000001</v>
      </c>
    </row>
    <row r="11" spans="1:17" ht="15.75" x14ac:dyDescent="0.25">
      <c r="A11" s="5">
        <v>9</v>
      </c>
      <c r="B11" s="1" t="s">
        <v>7</v>
      </c>
      <c r="C11" s="8">
        <v>1.3</v>
      </c>
      <c r="D11" s="21">
        <v>13.5</v>
      </c>
      <c r="E11" s="19">
        <f t="shared" si="0"/>
        <v>2.7</v>
      </c>
      <c r="I11" s="8">
        <v>1.3</v>
      </c>
      <c r="J11" s="24">
        <f t="shared" si="1"/>
        <v>19.5</v>
      </c>
      <c r="M11" s="9">
        <f t="shared" si="2"/>
        <v>0.20250000000000001</v>
      </c>
    </row>
    <row r="12" spans="1:17" ht="15.75" x14ac:dyDescent="0.25">
      <c r="A12" s="13">
        <v>10</v>
      </c>
      <c r="B12" s="14" t="s">
        <v>8</v>
      </c>
      <c r="C12" s="8">
        <v>0</v>
      </c>
      <c r="D12" s="22">
        <v>53.2</v>
      </c>
      <c r="E12" s="19">
        <f t="shared" si="0"/>
        <v>10.64</v>
      </c>
      <c r="I12" s="8">
        <v>0</v>
      </c>
      <c r="J12" s="24">
        <f t="shared" si="1"/>
        <v>0</v>
      </c>
      <c r="M12" s="9">
        <f t="shared" si="2"/>
        <v>0.79800000000000004</v>
      </c>
    </row>
    <row r="13" spans="1:17" ht="15.75" x14ac:dyDescent="0.25">
      <c r="A13" s="5">
        <v>11</v>
      </c>
      <c r="B13" s="1" t="s">
        <v>9</v>
      </c>
      <c r="C13" s="8">
        <v>0.9</v>
      </c>
      <c r="D13" s="21">
        <v>83</v>
      </c>
      <c r="E13" s="19">
        <f t="shared" si="0"/>
        <v>16.600000000000001</v>
      </c>
      <c r="I13" s="8">
        <v>0.9</v>
      </c>
      <c r="J13" s="24">
        <f t="shared" si="1"/>
        <v>13.5</v>
      </c>
      <c r="M13" s="9">
        <f t="shared" si="2"/>
        <v>1.2450000000000001</v>
      </c>
    </row>
    <row r="14" spans="1:17" ht="15.75" x14ac:dyDescent="0.25">
      <c r="A14" s="5">
        <v>12</v>
      </c>
      <c r="B14" s="1" t="s">
        <v>10</v>
      </c>
      <c r="C14" s="8">
        <v>0.5</v>
      </c>
      <c r="D14" s="21">
        <v>21.1</v>
      </c>
      <c r="E14" s="19">
        <f t="shared" si="0"/>
        <v>4.2200000000000006</v>
      </c>
      <c r="I14" s="8">
        <v>0.5</v>
      </c>
      <c r="J14" s="24">
        <f t="shared" si="1"/>
        <v>7.5</v>
      </c>
      <c r="M14" s="9">
        <f t="shared" si="2"/>
        <v>0.3165</v>
      </c>
    </row>
    <row r="15" spans="1:17" ht="15.75" x14ac:dyDescent="0.25">
      <c r="A15" s="5">
        <v>13</v>
      </c>
      <c r="B15" s="18" t="s">
        <v>11</v>
      </c>
      <c r="C15" s="8">
        <v>5.0999999999999996</v>
      </c>
      <c r="D15" s="22">
        <v>0</v>
      </c>
      <c r="E15" s="19">
        <f t="shared" si="0"/>
        <v>0</v>
      </c>
      <c r="I15" s="8">
        <v>5.0999999999999996</v>
      </c>
      <c r="J15" s="24">
        <f t="shared" si="1"/>
        <v>76.5</v>
      </c>
      <c r="M15" s="9">
        <f t="shared" si="2"/>
        <v>0</v>
      </c>
    </row>
    <row r="16" spans="1:17" ht="15.75" x14ac:dyDescent="0.25">
      <c r="A16" s="5">
        <v>14</v>
      </c>
      <c r="B16" s="1" t="s">
        <v>12</v>
      </c>
      <c r="C16" s="8">
        <v>0</v>
      </c>
      <c r="D16" s="21">
        <v>5</v>
      </c>
      <c r="E16" s="19">
        <f t="shared" si="0"/>
        <v>1</v>
      </c>
      <c r="I16" s="8">
        <v>0</v>
      </c>
      <c r="J16" s="24">
        <f t="shared" si="1"/>
        <v>0</v>
      </c>
      <c r="M16" s="9">
        <f t="shared" si="2"/>
        <v>7.4999999999999997E-2</v>
      </c>
    </row>
    <row r="17" spans="1:13" ht="15.75" x14ac:dyDescent="0.25">
      <c r="A17" s="5">
        <v>15</v>
      </c>
      <c r="B17" s="1" t="s">
        <v>13</v>
      </c>
      <c r="C17" s="8">
        <v>3.5</v>
      </c>
      <c r="D17" s="21">
        <v>15.9</v>
      </c>
      <c r="E17" s="19">
        <f t="shared" si="0"/>
        <v>3.18</v>
      </c>
      <c r="I17" s="8">
        <v>3.5</v>
      </c>
      <c r="J17" s="24">
        <f t="shared" si="1"/>
        <v>52.5</v>
      </c>
      <c r="M17" s="9">
        <f t="shared" si="2"/>
        <v>0.23849999999999999</v>
      </c>
    </row>
    <row r="18" spans="1:13" ht="15.75" x14ac:dyDescent="0.25">
      <c r="A18" s="5">
        <v>16</v>
      </c>
      <c r="B18" s="1" t="s">
        <v>14</v>
      </c>
      <c r="C18" s="8">
        <v>0</v>
      </c>
      <c r="D18" s="21">
        <v>5.7</v>
      </c>
      <c r="E18" s="19">
        <f t="shared" si="0"/>
        <v>1.1400000000000001</v>
      </c>
      <c r="I18" s="8">
        <v>0</v>
      </c>
      <c r="J18" s="24">
        <f t="shared" si="1"/>
        <v>0</v>
      </c>
      <c r="M18" s="9">
        <f t="shared" si="2"/>
        <v>8.5500000000000007E-2</v>
      </c>
    </row>
    <row r="19" spans="1:13" ht="15.75" x14ac:dyDescent="0.25">
      <c r="A19" s="5">
        <v>17</v>
      </c>
      <c r="B19" s="1" t="s">
        <v>15</v>
      </c>
      <c r="C19" s="8">
        <v>12.5</v>
      </c>
      <c r="D19" s="21">
        <v>17.2</v>
      </c>
      <c r="E19" s="19">
        <f t="shared" si="0"/>
        <v>3.44</v>
      </c>
      <c r="I19" s="8">
        <v>12.5</v>
      </c>
      <c r="J19" s="24">
        <f t="shared" si="1"/>
        <v>187.5</v>
      </c>
      <c r="M19" s="9">
        <f t="shared" si="2"/>
        <v>0.25800000000000001</v>
      </c>
    </row>
    <row r="20" spans="1:13" ht="15.75" x14ac:dyDescent="0.25">
      <c r="A20" s="5">
        <v>18</v>
      </c>
      <c r="B20" s="1" t="s">
        <v>16</v>
      </c>
      <c r="C20" s="8">
        <v>18.3</v>
      </c>
      <c r="D20" s="21">
        <v>56.8</v>
      </c>
      <c r="E20" s="19">
        <f t="shared" si="0"/>
        <v>11.36</v>
      </c>
      <c r="I20" s="8">
        <v>18.3</v>
      </c>
      <c r="J20" s="24">
        <f t="shared" si="1"/>
        <v>274.5</v>
      </c>
      <c r="M20" s="9">
        <f t="shared" si="2"/>
        <v>0.85199999999999998</v>
      </c>
    </row>
    <row r="21" spans="1:13" ht="15.75" x14ac:dyDescent="0.25">
      <c r="A21" s="5">
        <v>19</v>
      </c>
      <c r="B21" s="1" t="s">
        <v>17</v>
      </c>
      <c r="C21" s="8">
        <v>2</v>
      </c>
      <c r="D21" s="21">
        <v>45</v>
      </c>
      <c r="E21" s="19">
        <f t="shared" si="0"/>
        <v>9</v>
      </c>
      <c r="I21" s="8">
        <v>2</v>
      </c>
      <c r="J21" s="24">
        <f t="shared" si="1"/>
        <v>30</v>
      </c>
      <c r="M21" s="9">
        <f t="shared" si="2"/>
        <v>0.67500000000000004</v>
      </c>
    </row>
    <row r="22" spans="1:13" ht="15.75" x14ac:dyDescent="0.25">
      <c r="A22" s="5">
        <v>20</v>
      </c>
      <c r="B22" s="1" t="s">
        <v>18</v>
      </c>
      <c r="C22" s="8">
        <v>3.5</v>
      </c>
      <c r="D22" s="21">
        <v>16.399999999999999</v>
      </c>
      <c r="E22" s="19">
        <f t="shared" si="0"/>
        <v>3.28</v>
      </c>
      <c r="I22" s="8">
        <v>3.5</v>
      </c>
      <c r="J22" s="24">
        <f t="shared" si="1"/>
        <v>52.5</v>
      </c>
      <c r="M22" s="9">
        <f t="shared" si="2"/>
        <v>0.24599999999999997</v>
      </c>
    </row>
    <row r="23" spans="1:13" ht="15.75" x14ac:dyDescent="0.25">
      <c r="A23" s="5">
        <v>21</v>
      </c>
      <c r="B23" s="1" t="s">
        <v>19</v>
      </c>
      <c r="C23" s="8">
        <v>0.3</v>
      </c>
      <c r="D23" s="21">
        <v>76.8</v>
      </c>
      <c r="E23" s="19">
        <f t="shared" si="0"/>
        <v>15.36</v>
      </c>
      <c r="I23" s="8">
        <v>0.3</v>
      </c>
      <c r="J23" s="24">
        <f t="shared" si="1"/>
        <v>4.5</v>
      </c>
      <c r="M23" s="9">
        <f t="shared" si="2"/>
        <v>1.1519999999999999</v>
      </c>
    </row>
    <row r="24" spans="1:13" ht="15.75" x14ac:dyDescent="0.25">
      <c r="A24" s="5">
        <v>22</v>
      </c>
      <c r="B24" s="1" t="s">
        <v>20</v>
      </c>
      <c r="C24" s="8">
        <v>55.8</v>
      </c>
      <c r="D24" s="21">
        <v>109.3</v>
      </c>
      <c r="E24" s="19">
        <f t="shared" si="0"/>
        <v>21.86</v>
      </c>
      <c r="I24" s="8">
        <v>55.8</v>
      </c>
      <c r="J24" s="24">
        <f t="shared" si="1"/>
        <v>837</v>
      </c>
      <c r="M24" s="9">
        <f t="shared" si="2"/>
        <v>1.6395</v>
      </c>
    </row>
    <row r="25" spans="1:13" ht="15.75" x14ac:dyDescent="0.25">
      <c r="A25" s="5">
        <v>23</v>
      </c>
      <c r="B25" s="1" t="s">
        <v>21</v>
      </c>
      <c r="C25" s="8">
        <v>2.9</v>
      </c>
      <c r="D25" s="21">
        <v>2.2000000000000002</v>
      </c>
      <c r="E25" s="19">
        <f t="shared" si="0"/>
        <v>0.44000000000000006</v>
      </c>
      <c r="I25" s="8">
        <v>2.9</v>
      </c>
      <c r="J25" s="24">
        <f t="shared" si="1"/>
        <v>43.5</v>
      </c>
      <c r="M25" s="9">
        <f t="shared" si="2"/>
        <v>3.3000000000000002E-2</v>
      </c>
    </row>
    <row r="26" spans="1:13" ht="15.75" x14ac:dyDescent="0.25">
      <c r="A26" s="5">
        <v>24</v>
      </c>
      <c r="B26" s="1" t="s">
        <v>22</v>
      </c>
      <c r="C26" s="8">
        <v>3.5</v>
      </c>
      <c r="D26" s="21">
        <v>88.6</v>
      </c>
      <c r="E26" s="19">
        <f t="shared" si="0"/>
        <v>17.72</v>
      </c>
      <c r="I26" s="8">
        <v>3.5</v>
      </c>
      <c r="J26" s="24">
        <f t="shared" si="1"/>
        <v>52.5</v>
      </c>
      <c r="M26" s="9">
        <f t="shared" si="2"/>
        <v>1.329</v>
      </c>
    </row>
    <row r="27" spans="1:13" ht="15.75" x14ac:dyDescent="0.25">
      <c r="A27" s="5">
        <v>25</v>
      </c>
      <c r="B27" s="1" t="s">
        <v>23</v>
      </c>
      <c r="C27" s="8">
        <v>7.5</v>
      </c>
      <c r="D27" s="21">
        <v>92.6</v>
      </c>
      <c r="E27" s="19">
        <f t="shared" si="0"/>
        <v>18.52</v>
      </c>
      <c r="I27" s="8">
        <v>7.5</v>
      </c>
      <c r="J27" s="24">
        <f t="shared" si="1"/>
        <v>112.5</v>
      </c>
      <c r="M27" s="9">
        <f t="shared" si="2"/>
        <v>1.389</v>
      </c>
    </row>
    <row r="28" spans="1:13" ht="15.75" x14ac:dyDescent="0.25">
      <c r="A28" s="5">
        <v>26</v>
      </c>
      <c r="B28" s="1" t="s">
        <v>24</v>
      </c>
      <c r="C28" s="8">
        <v>0.8</v>
      </c>
      <c r="D28" s="21">
        <v>40</v>
      </c>
      <c r="E28" s="19">
        <f t="shared" si="0"/>
        <v>8</v>
      </c>
      <c r="I28" s="8">
        <v>0.8</v>
      </c>
      <c r="J28" s="24">
        <f t="shared" si="1"/>
        <v>12</v>
      </c>
      <c r="M28" s="9">
        <f t="shared" si="2"/>
        <v>0.6</v>
      </c>
    </row>
    <row r="29" spans="1:13" ht="15.75" x14ac:dyDescent="0.25">
      <c r="A29" s="5">
        <v>27</v>
      </c>
      <c r="B29" s="1" t="s">
        <v>25</v>
      </c>
      <c r="C29" s="8">
        <v>2</v>
      </c>
      <c r="D29" s="21">
        <v>70.8</v>
      </c>
      <c r="E29" s="19">
        <f t="shared" si="0"/>
        <v>14.16</v>
      </c>
      <c r="I29" s="8">
        <v>2</v>
      </c>
      <c r="J29" s="24">
        <f t="shared" si="1"/>
        <v>30</v>
      </c>
      <c r="M29" s="9">
        <f t="shared" si="2"/>
        <v>1.0620000000000001</v>
      </c>
    </row>
    <row r="30" spans="1:13" ht="15.75" x14ac:dyDescent="0.25">
      <c r="A30" s="5">
        <v>28</v>
      </c>
      <c r="B30" s="1" t="s">
        <v>26</v>
      </c>
      <c r="C30" s="8">
        <v>2.6</v>
      </c>
      <c r="D30" s="21">
        <v>54.5</v>
      </c>
      <c r="E30" s="19">
        <f t="shared" si="0"/>
        <v>10.9</v>
      </c>
      <c r="I30" s="8">
        <v>2.6</v>
      </c>
      <c r="J30" s="24">
        <f t="shared" si="1"/>
        <v>39</v>
      </c>
      <c r="M30" s="9">
        <f t="shared" si="2"/>
        <v>0.8175</v>
      </c>
    </row>
    <row r="31" spans="1:13" ht="16.5" thickBot="1" x14ac:dyDescent="0.3">
      <c r="A31" s="16">
        <v>29</v>
      </c>
      <c r="B31" s="10" t="s">
        <v>27</v>
      </c>
      <c r="C31" s="11">
        <v>1.7</v>
      </c>
      <c r="D31" s="21">
        <v>95.4</v>
      </c>
      <c r="E31" s="19">
        <f t="shared" si="0"/>
        <v>19.080000000000002</v>
      </c>
      <c r="I31" s="11">
        <v>1.7</v>
      </c>
      <c r="J31" s="25">
        <f t="shared" si="1"/>
        <v>25.5</v>
      </c>
      <c r="M31" s="9">
        <f t="shared" si="2"/>
        <v>1.431</v>
      </c>
    </row>
    <row r="32" spans="1:13" ht="16.5" thickBot="1" x14ac:dyDescent="0.3">
      <c r="A32" s="17"/>
      <c r="B32" s="15" t="s">
        <v>33</v>
      </c>
      <c r="C32" s="12">
        <f>SUM(C3:C31)</f>
        <v>216.07999999999998</v>
      </c>
      <c r="D32" s="12">
        <f>SUM(D3:D31)</f>
        <v>1408.8999999999999</v>
      </c>
      <c r="E32" s="20">
        <f>SUM(E3:E31)</f>
        <v>281.77999999999997</v>
      </c>
      <c r="H32" s="2" t="s">
        <v>33</v>
      </c>
      <c r="I32" s="23">
        <f>SUM(I3:I31)</f>
        <v>216.07999999999998</v>
      </c>
      <c r="J32" s="26">
        <f>SUM(J3:J31)</f>
        <v>3241.2</v>
      </c>
    </row>
    <row r="33" spans="5:5" s="2" customFormat="1" x14ac:dyDescent="0.25"/>
    <row r="34" spans="5:5" s="2" customFormat="1" x14ac:dyDescent="0.25"/>
    <row r="35" spans="5:5" s="2" customFormat="1" x14ac:dyDescent="0.25"/>
    <row r="36" spans="5:5" s="2" customFormat="1" x14ac:dyDescent="0.25">
      <c r="E36" s="2">
        <v>1665.53</v>
      </c>
    </row>
    <row r="37" spans="5:5" s="2" customFormat="1" x14ac:dyDescent="0.25"/>
    <row r="38" spans="5:5" s="2" customFormat="1" x14ac:dyDescent="0.25">
      <c r="E38" s="2">
        <v>1634.79727</v>
      </c>
    </row>
    <row r="39" spans="5:5" s="2" customFormat="1" x14ac:dyDescent="0.25"/>
    <row r="40" spans="5:5" s="2" customFormat="1" x14ac:dyDescent="0.25"/>
    <row r="41" spans="5:5" s="2" customFormat="1" x14ac:dyDescent="0.25"/>
    <row r="42" spans="5:5" s="2" customFormat="1" x14ac:dyDescent="0.25"/>
    <row r="43" spans="5:5" s="2" customFormat="1" x14ac:dyDescent="0.25"/>
    <row r="44" spans="5:5" s="2" customFormat="1" x14ac:dyDescent="0.25"/>
    <row r="45" spans="5:5" s="2" customFormat="1" x14ac:dyDescent="0.25"/>
    <row r="46" spans="5:5" s="2" customFormat="1" x14ac:dyDescent="0.25"/>
    <row r="47" spans="5:5" s="2" customFormat="1" x14ac:dyDescent="0.25"/>
    <row r="48" spans="5:5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</sheetData>
  <mergeCells count="2">
    <mergeCell ref="A1:E1"/>
    <mergeCell ref="I1:J1"/>
  </mergeCells>
  <pageMargins left="0.7" right="0.7" top="0.75" bottom="0.75" header="0.3" footer="0.3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activeCell="Q5" sqref="Q5"/>
    </sheetView>
  </sheetViews>
  <sheetFormatPr defaultColWidth="8.85546875" defaultRowHeight="15" x14ac:dyDescent="0.25"/>
  <cols>
    <col min="1" max="1" width="4.28515625" style="2" customWidth="1"/>
    <col min="2" max="2" width="31.85546875" style="2" customWidth="1"/>
    <col min="3" max="4" width="11.140625" style="33" customWidth="1"/>
    <col min="5" max="5" width="11.5703125" style="33" customWidth="1"/>
    <col min="6" max="9" width="8.85546875" style="2"/>
    <col min="10" max="10" width="8.85546875" style="33"/>
    <col min="11" max="11" width="11.7109375" style="2" customWidth="1"/>
    <col min="12" max="12" width="8.85546875" style="2"/>
    <col min="13" max="13" width="10.28515625" style="2" customWidth="1"/>
    <col min="14" max="16384" width="8.85546875" style="2"/>
  </cols>
  <sheetData>
    <row r="1" spans="1:17" ht="19.5" thickBot="1" x14ac:dyDescent="0.35">
      <c r="A1" s="158" t="s">
        <v>34</v>
      </c>
      <c r="B1" s="158"/>
      <c r="C1" s="158"/>
      <c r="D1" s="158"/>
      <c r="E1" s="158"/>
      <c r="I1" s="159" t="s">
        <v>37</v>
      </c>
      <c r="J1" s="159"/>
      <c r="L1" s="2">
        <v>1000</v>
      </c>
      <c r="M1" s="2" t="s">
        <v>41</v>
      </c>
    </row>
    <row r="2" spans="1:17" ht="46.5" thickBot="1" x14ac:dyDescent="0.3">
      <c r="A2" s="28" t="s">
        <v>29</v>
      </c>
      <c r="B2" s="29" t="s">
        <v>30</v>
      </c>
      <c r="C2" s="6" t="s">
        <v>31</v>
      </c>
      <c r="D2" s="6" t="s">
        <v>32</v>
      </c>
      <c r="E2" s="30" t="s">
        <v>35</v>
      </c>
      <c r="I2" s="160" t="s">
        <v>36</v>
      </c>
      <c r="J2" s="160"/>
      <c r="K2" s="34" t="s">
        <v>40</v>
      </c>
      <c r="M2" s="161" t="s">
        <v>38</v>
      </c>
      <c r="N2" s="161"/>
      <c r="O2" s="32"/>
      <c r="P2" s="32"/>
      <c r="Q2" s="32"/>
    </row>
    <row r="3" spans="1:17" ht="15.75" x14ac:dyDescent="0.25">
      <c r="A3" s="4">
        <v>1</v>
      </c>
      <c r="B3" s="3" t="s">
        <v>28</v>
      </c>
      <c r="C3" s="7">
        <v>6.5</v>
      </c>
      <c r="D3" s="21">
        <v>45.1</v>
      </c>
      <c r="E3" s="19">
        <f>D3/5</f>
        <v>9.02</v>
      </c>
      <c r="I3" s="8">
        <v>6.5</v>
      </c>
      <c r="J3" s="35">
        <f>I3*15</f>
        <v>97.5</v>
      </c>
      <c r="K3" s="42">
        <f>15*E3</f>
        <v>135.29999999999998</v>
      </c>
      <c r="L3" s="27"/>
      <c r="M3" s="37">
        <f>15*D3</f>
        <v>676.5</v>
      </c>
      <c r="N3" s="31"/>
    </row>
    <row r="4" spans="1:17" ht="15.75" x14ac:dyDescent="0.25">
      <c r="A4" s="5">
        <v>2</v>
      </c>
      <c r="B4" s="1" t="s">
        <v>0</v>
      </c>
      <c r="C4" s="8">
        <v>20.7</v>
      </c>
      <c r="D4" s="21">
        <v>124.7</v>
      </c>
      <c r="E4" s="19">
        <f t="shared" ref="E4:E31" si="0">D4/5</f>
        <v>24.94</v>
      </c>
      <c r="I4" s="8">
        <v>20.7</v>
      </c>
      <c r="J4" s="35">
        <f t="shared" ref="J4:J31" si="1">I4*15</f>
        <v>310.5</v>
      </c>
      <c r="K4" s="42">
        <f t="shared" ref="K4:K31" si="2">15*E4</f>
        <v>374.1</v>
      </c>
      <c r="M4" s="37">
        <f t="shared" ref="M4:M31" si="3">15*D4</f>
        <v>1870.5</v>
      </c>
    </row>
    <row r="5" spans="1:17" ht="15.75" x14ac:dyDescent="0.25">
      <c r="A5" s="5">
        <v>3</v>
      </c>
      <c r="B5" s="1" t="s">
        <v>1</v>
      </c>
      <c r="C5" s="8">
        <v>2.2999999999999998</v>
      </c>
      <c r="D5" s="21">
        <v>36.5</v>
      </c>
      <c r="E5" s="19">
        <f t="shared" si="0"/>
        <v>7.3</v>
      </c>
      <c r="I5" s="8">
        <v>2.2999999999999998</v>
      </c>
      <c r="J5" s="35">
        <f t="shared" si="1"/>
        <v>34.5</v>
      </c>
      <c r="K5" s="42">
        <f t="shared" si="2"/>
        <v>109.5</v>
      </c>
      <c r="M5" s="37">
        <f t="shared" si="3"/>
        <v>547.5</v>
      </c>
    </row>
    <row r="6" spans="1:17" ht="15.75" x14ac:dyDescent="0.25">
      <c r="A6" s="5">
        <v>4</v>
      </c>
      <c r="B6" s="1" t="s">
        <v>2</v>
      </c>
      <c r="C6" s="8">
        <v>6.98</v>
      </c>
      <c r="D6" s="21">
        <v>66</v>
      </c>
      <c r="E6" s="19">
        <f t="shared" si="0"/>
        <v>13.2</v>
      </c>
      <c r="I6" s="8">
        <v>6.98</v>
      </c>
      <c r="J6" s="35">
        <f t="shared" si="1"/>
        <v>104.7</v>
      </c>
      <c r="K6" s="42">
        <f t="shared" si="2"/>
        <v>198</v>
      </c>
      <c r="M6" s="37">
        <f t="shared" si="3"/>
        <v>990</v>
      </c>
    </row>
    <row r="7" spans="1:17" ht="13.15" customHeight="1" x14ac:dyDescent="0.25">
      <c r="A7" s="5">
        <v>5</v>
      </c>
      <c r="B7" s="1" t="s">
        <v>3</v>
      </c>
      <c r="C7" s="8">
        <v>5</v>
      </c>
      <c r="D7" s="21">
        <v>65.400000000000006</v>
      </c>
      <c r="E7" s="19">
        <f t="shared" si="0"/>
        <v>13.080000000000002</v>
      </c>
      <c r="I7" s="8">
        <v>5</v>
      </c>
      <c r="J7" s="35">
        <f t="shared" si="1"/>
        <v>75</v>
      </c>
      <c r="K7" s="42">
        <f t="shared" si="2"/>
        <v>196.20000000000002</v>
      </c>
      <c r="M7" s="37">
        <f t="shared" si="3"/>
        <v>981.00000000000011</v>
      </c>
    </row>
    <row r="8" spans="1:17" ht="15.75" x14ac:dyDescent="0.25">
      <c r="A8" s="5">
        <v>6</v>
      </c>
      <c r="B8" s="1" t="s">
        <v>4</v>
      </c>
      <c r="C8" s="8">
        <v>21</v>
      </c>
      <c r="D8" s="21">
        <v>37</v>
      </c>
      <c r="E8" s="19">
        <f t="shared" si="0"/>
        <v>7.4</v>
      </c>
      <c r="I8" s="8">
        <v>21</v>
      </c>
      <c r="J8" s="35">
        <f t="shared" si="1"/>
        <v>315</v>
      </c>
      <c r="K8" s="42">
        <f t="shared" si="2"/>
        <v>111</v>
      </c>
      <c r="M8" s="37">
        <f t="shared" si="3"/>
        <v>555</v>
      </c>
    </row>
    <row r="9" spans="1:17" ht="15.6" customHeight="1" x14ac:dyDescent="0.25">
      <c r="A9" s="5">
        <v>7</v>
      </c>
      <c r="B9" s="18" t="s">
        <v>5</v>
      </c>
      <c r="C9" s="8">
        <v>7.5</v>
      </c>
      <c r="D9" s="45">
        <v>72.5</v>
      </c>
      <c r="E9" s="19">
        <f t="shared" si="0"/>
        <v>14.5</v>
      </c>
      <c r="I9" s="8">
        <v>6.3</v>
      </c>
      <c r="J9" s="35">
        <f t="shared" si="1"/>
        <v>94.5</v>
      </c>
      <c r="K9" s="42">
        <f t="shared" si="2"/>
        <v>217.5</v>
      </c>
      <c r="M9" s="37">
        <f t="shared" si="3"/>
        <v>1087.5</v>
      </c>
    </row>
    <row r="10" spans="1:17" ht="15.75" x14ac:dyDescent="0.25">
      <c r="A10" s="5">
        <v>8</v>
      </c>
      <c r="B10" s="1" t="s">
        <v>6</v>
      </c>
      <c r="C10" s="8">
        <v>22.6</v>
      </c>
      <c r="D10" s="21">
        <v>71.2</v>
      </c>
      <c r="E10" s="19">
        <f t="shared" si="0"/>
        <v>14.24</v>
      </c>
      <c r="I10" s="8">
        <v>22.6</v>
      </c>
      <c r="J10" s="35">
        <f t="shared" si="1"/>
        <v>339</v>
      </c>
      <c r="K10" s="42">
        <f t="shared" si="2"/>
        <v>213.6</v>
      </c>
      <c r="M10" s="37">
        <f t="shared" si="3"/>
        <v>1068</v>
      </c>
    </row>
    <row r="11" spans="1:17" ht="15.75" x14ac:dyDescent="0.25">
      <c r="A11" s="5">
        <v>9</v>
      </c>
      <c r="B11" s="1" t="s">
        <v>7</v>
      </c>
      <c r="C11" s="8">
        <v>1.3</v>
      </c>
      <c r="D11" s="21">
        <v>13.5</v>
      </c>
      <c r="E11" s="19">
        <f t="shared" si="0"/>
        <v>2.7</v>
      </c>
      <c r="I11" s="8">
        <v>1.3</v>
      </c>
      <c r="J11" s="35">
        <f t="shared" si="1"/>
        <v>19.5</v>
      </c>
      <c r="K11" s="42">
        <f t="shared" si="2"/>
        <v>40.5</v>
      </c>
      <c r="M11" s="37">
        <f t="shared" si="3"/>
        <v>202.5</v>
      </c>
    </row>
    <row r="12" spans="1:17" ht="15.75" x14ac:dyDescent="0.25">
      <c r="A12" s="13">
        <v>10</v>
      </c>
      <c r="B12" s="44" t="s">
        <v>8</v>
      </c>
      <c r="C12" s="8">
        <v>15</v>
      </c>
      <c r="D12" s="45">
        <v>12</v>
      </c>
      <c r="E12" s="19">
        <f t="shared" si="0"/>
        <v>2.4</v>
      </c>
      <c r="I12" s="8">
        <v>0</v>
      </c>
      <c r="J12" s="35">
        <f t="shared" si="1"/>
        <v>0</v>
      </c>
      <c r="K12" s="42">
        <f t="shared" si="2"/>
        <v>36</v>
      </c>
      <c r="M12" s="37">
        <f t="shared" si="3"/>
        <v>180</v>
      </c>
    </row>
    <row r="13" spans="1:17" ht="15.75" x14ac:dyDescent="0.25">
      <c r="A13" s="5">
        <v>11</v>
      </c>
      <c r="B13" s="1" t="s">
        <v>9</v>
      </c>
      <c r="C13" s="8">
        <v>0.9</v>
      </c>
      <c r="D13" s="21">
        <v>83</v>
      </c>
      <c r="E13" s="19">
        <f t="shared" si="0"/>
        <v>16.600000000000001</v>
      </c>
      <c r="I13" s="8">
        <v>0.9</v>
      </c>
      <c r="J13" s="35">
        <f t="shared" si="1"/>
        <v>13.5</v>
      </c>
      <c r="K13" s="42">
        <f t="shared" si="2"/>
        <v>249.00000000000003</v>
      </c>
      <c r="M13" s="37">
        <f t="shared" si="3"/>
        <v>1245</v>
      </c>
    </row>
    <row r="14" spans="1:17" ht="15.75" x14ac:dyDescent="0.25">
      <c r="A14" s="5">
        <v>12</v>
      </c>
      <c r="B14" s="1" t="s">
        <v>10</v>
      </c>
      <c r="C14" s="8">
        <v>0.5</v>
      </c>
      <c r="D14" s="21">
        <v>21.1</v>
      </c>
      <c r="E14" s="19">
        <f t="shared" si="0"/>
        <v>4.2200000000000006</v>
      </c>
      <c r="I14" s="8">
        <v>0.5</v>
      </c>
      <c r="J14" s="35">
        <f t="shared" si="1"/>
        <v>7.5</v>
      </c>
      <c r="K14" s="42">
        <f t="shared" si="2"/>
        <v>63.300000000000011</v>
      </c>
      <c r="M14" s="37">
        <f t="shared" si="3"/>
        <v>316.5</v>
      </c>
    </row>
    <row r="15" spans="1:17" ht="15.75" x14ac:dyDescent="0.25">
      <c r="A15" s="5">
        <v>13</v>
      </c>
      <c r="B15" s="18" t="s">
        <v>11</v>
      </c>
      <c r="C15" s="8">
        <v>4.95</v>
      </c>
      <c r="D15" s="45">
        <v>23.6</v>
      </c>
      <c r="E15" s="19">
        <f t="shared" si="0"/>
        <v>4.7200000000000006</v>
      </c>
      <c r="I15" s="8">
        <v>5.0999999999999996</v>
      </c>
      <c r="J15" s="35">
        <f t="shared" si="1"/>
        <v>76.5</v>
      </c>
      <c r="K15" s="42">
        <f t="shared" si="2"/>
        <v>70.800000000000011</v>
      </c>
      <c r="M15" s="37">
        <f t="shared" si="3"/>
        <v>354</v>
      </c>
    </row>
    <row r="16" spans="1:17" ht="15.75" x14ac:dyDescent="0.25">
      <c r="A16" s="5">
        <v>14</v>
      </c>
      <c r="B16" s="1" t="s">
        <v>12</v>
      </c>
      <c r="C16" s="8">
        <v>0</v>
      </c>
      <c r="D16" s="21">
        <v>5</v>
      </c>
      <c r="E16" s="19">
        <f t="shared" si="0"/>
        <v>1</v>
      </c>
      <c r="I16" s="8">
        <v>0</v>
      </c>
      <c r="J16" s="35">
        <f t="shared" si="1"/>
        <v>0</v>
      </c>
      <c r="K16" s="42">
        <f t="shared" si="2"/>
        <v>15</v>
      </c>
      <c r="M16" s="37">
        <f t="shared" si="3"/>
        <v>75</v>
      </c>
    </row>
    <row r="17" spans="1:13" ht="15.75" x14ac:dyDescent="0.25">
      <c r="A17" s="5">
        <v>15</v>
      </c>
      <c r="B17" s="1" t="s">
        <v>13</v>
      </c>
      <c r="C17" s="8">
        <v>3.5</v>
      </c>
      <c r="D17" s="21">
        <v>15.9</v>
      </c>
      <c r="E17" s="19">
        <f t="shared" si="0"/>
        <v>3.18</v>
      </c>
      <c r="I17" s="8">
        <v>3.5</v>
      </c>
      <c r="J17" s="35">
        <f t="shared" si="1"/>
        <v>52.5</v>
      </c>
      <c r="K17" s="42">
        <f t="shared" si="2"/>
        <v>47.7</v>
      </c>
      <c r="M17" s="37">
        <f t="shared" si="3"/>
        <v>238.5</v>
      </c>
    </row>
    <row r="18" spans="1:13" ht="15.75" x14ac:dyDescent="0.25">
      <c r="A18" s="5">
        <v>16</v>
      </c>
      <c r="B18" s="1" t="s">
        <v>14</v>
      </c>
      <c r="C18" s="8">
        <v>0</v>
      </c>
      <c r="D18" s="21">
        <v>5.7</v>
      </c>
      <c r="E18" s="19">
        <f t="shared" si="0"/>
        <v>1.1400000000000001</v>
      </c>
      <c r="I18" s="8">
        <v>0</v>
      </c>
      <c r="J18" s="35">
        <f t="shared" si="1"/>
        <v>0</v>
      </c>
      <c r="K18" s="42">
        <f t="shared" si="2"/>
        <v>17.100000000000001</v>
      </c>
      <c r="M18" s="37">
        <f t="shared" si="3"/>
        <v>85.5</v>
      </c>
    </row>
    <row r="19" spans="1:13" ht="15.75" x14ac:dyDescent="0.25">
      <c r="A19" s="5">
        <v>17</v>
      </c>
      <c r="B19" s="1" t="s">
        <v>15</v>
      </c>
      <c r="C19" s="8">
        <v>12.5</v>
      </c>
      <c r="D19" s="21">
        <v>17.2</v>
      </c>
      <c r="E19" s="19">
        <f t="shared" si="0"/>
        <v>3.44</v>
      </c>
      <c r="I19" s="8">
        <v>12.5</v>
      </c>
      <c r="J19" s="35">
        <f t="shared" si="1"/>
        <v>187.5</v>
      </c>
      <c r="K19" s="42">
        <f t="shared" si="2"/>
        <v>51.6</v>
      </c>
      <c r="M19" s="37">
        <f t="shared" si="3"/>
        <v>258</v>
      </c>
    </row>
    <row r="20" spans="1:13" ht="15.75" x14ac:dyDescent="0.25">
      <c r="A20" s="5">
        <v>18</v>
      </c>
      <c r="B20" s="1" t="s">
        <v>16</v>
      </c>
      <c r="C20" s="8">
        <v>18.3</v>
      </c>
      <c r="D20" s="21">
        <v>56.8</v>
      </c>
      <c r="E20" s="19">
        <f t="shared" si="0"/>
        <v>11.36</v>
      </c>
      <c r="I20" s="8">
        <v>18.3</v>
      </c>
      <c r="J20" s="35">
        <f t="shared" si="1"/>
        <v>274.5</v>
      </c>
      <c r="K20" s="42">
        <f t="shared" si="2"/>
        <v>170.39999999999998</v>
      </c>
      <c r="M20" s="37">
        <f t="shared" si="3"/>
        <v>852</v>
      </c>
    </row>
    <row r="21" spans="1:13" ht="15.75" x14ac:dyDescent="0.25">
      <c r="A21" s="5">
        <v>19</v>
      </c>
      <c r="B21" s="1" t="s">
        <v>17</v>
      </c>
      <c r="C21" s="8">
        <v>2</v>
      </c>
      <c r="D21" s="21">
        <v>45</v>
      </c>
      <c r="E21" s="19">
        <f t="shared" si="0"/>
        <v>9</v>
      </c>
      <c r="I21" s="8">
        <v>2</v>
      </c>
      <c r="J21" s="35">
        <f t="shared" si="1"/>
        <v>30</v>
      </c>
      <c r="K21" s="42">
        <f t="shared" si="2"/>
        <v>135</v>
      </c>
      <c r="M21" s="37">
        <f t="shared" si="3"/>
        <v>675</v>
      </c>
    </row>
    <row r="22" spans="1:13" ht="15.75" x14ac:dyDescent="0.25">
      <c r="A22" s="5">
        <v>20</v>
      </c>
      <c r="B22" s="1" t="s">
        <v>18</v>
      </c>
      <c r="C22" s="8">
        <v>3.5</v>
      </c>
      <c r="D22" s="21">
        <v>16.399999999999999</v>
      </c>
      <c r="E22" s="19">
        <f t="shared" si="0"/>
        <v>3.28</v>
      </c>
      <c r="I22" s="8">
        <v>3.5</v>
      </c>
      <c r="J22" s="35">
        <f t="shared" si="1"/>
        <v>52.5</v>
      </c>
      <c r="K22" s="42">
        <f t="shared" si="2"/>
        <v>49.199999999999996</v>
      </c>
      <c r="M22" s="37">
        <f t="shared" si="3"/>
        <v>245.99999999999997</v>
      </c>
    </row>
    <row r="23" spans="1:13" ht="15.75" x14ac:dyDescent="0.25">
      <c r="A23" s="5">
        <v>21</v>
      </c>
      <c r="B23" s="1" t="s">
        <v>19</v>
      </c>
      <c r="C23" s="8">
        <v>0.3</v>
      </c>
      <c r="D23" s="21">
        <v>76.8</v>
      </c>
      <c r="E23" s="19">
        <f t="shared" si="0"/>
        <v>15.36</v>
      </c>
      <c r="I23" s="8">
        <v>0.3</v>
      </c>
      <c r="J23" s="35">
        <f t="shared" si="1"/>
        <v>4.5</v>
      </c>
      <c r="K23" s="42">
        <f t="shared" si="2"/>
        <v>230.39999999999998</v>
      </c>
      <c r="M23" s="37">
        <f t="shared" si="3"/>
        <v>1152</v>
      </c>
    </row>
    <row r="24" spans="1:13" ht="15.75" x14ac:dyDescent="0.25">
      <c r="A24" s="5">
        <v>22</v>
      </c>
      <c r="B24" s="1" t="s">
        <v>20</v>
      </c>
      <c r="C24" s="8">
        <v>55.8</v>
      </c>
      <c r="D24" s="21">
        <v>109.3</v>
      </c>
      <c r="E24" s="19">
        <f t="shared" si="0"/>
        <v>21.86</v>
      </c>
      <c r="I24" s="8">
        <v>55.8</v>
      </c>
      <c r="J24" s="35">
        <f t="shared" si="1"/>
        <v>837</v>
      </c>
      <c r="K24" s="42">
        <f t="shared" si="2"/>
        <v>327.9</v>
      </c>
      <c r="M24" s="37">
        <f t="shared" si="3"/>
        <v>1639.5</v>
      </c>
    </row>
    <row r="25" spans="1:13" ht="15.75" x14ac:dyDescent="0.25">
      <c r="A25" s="5">
        <v>23</v>
      </c>
      <c r="B25" s="1" t="s">
        <v>21</v>
      </c>
      <c r="C25" s="8">
        <v>2.9</v>
      </c>
      <c r="D25" s="21">
        <v>2.2000000000000002</v>
      </c>
      <c r="E25" s="19">
        <f t="shared" si="0"/>
        <v>0.44000000000000006</v>
      </c>
      <c r="I25" s="8">
        <v>2.9</v>
      </c>
      <c r="J25" s="35">
        <f t="shared" si="1"/>
        <v>43.5</v>
      </c>
      <c r="K25" s="42">
        <f t="shared" si="2"/>
        <v>6.6000000000000005</v>
      </c>
      <c r="M25" s="37">
        <f t="shared" si="3"/>
        <v>33</v>
      </c>
    </row>
    <row r="26" spans="1:13" ht="15.75" x14ac:dyDescent="0.25">
      <c r="A26" s="5">
        <v>24</v>
      </c>
      <c r="B26" s="1" t="s">
        <v>22</v>
      </c>
      <c r="C26" s="8">
        <v>3.5</v>
      </c>
      <c r="D26" s="21">
        <v>88.6</v>
      </c>
      <c r="E26" s="19">
        <f t="shared" si="0"/>
        <v>17.72</v>
      </c>
      <c r="I26" s="8">
        <v>3.5</v>
      </c>
      <c r="J26" s="35">
        <f t="shared" si="1"/>
        <v>52.5</v>
      </c>
      <c r="K26" s="42">
        <f t="shared" si="2"/>
        <v>265.79999999999995</v>
      </c>
      <c r="M26" s="37">
        <f t="shared" si="3"/>
        <v>1329</v>
      </c>
    </row>
    <row r="27" spans="1:13" ht="15.75" x14ac:dyDescent="0.25">
      <c r="A27" s="5">
        <v>25</v>
      </c>
      <c r="B27" s="1" t="s">
        <v>23</v>
      </c>
      <c r="C27" s="8">
        <v>7.5</v>
      </c>
      <c r="D27" s="21">
        <v>92.6</v>
      </c>
      <c r="E27" s="19">
        <f t="shared" si="0"/>
        <v>18.52</v>
      </c>
      <c r="I27" s="8">
        <v>7.5</v>
      </c>
      <c r="J27" s="35">
        <f t="shared" si="1"/>
        <v>112.5</v>
      </c>
      <c r="K27" s="42">
        <f t="shared" si="2"/>
        <v>277.8</v>
      </c>
      <c r="M27" s="37">
        <f t="shared" si="3"/>
        <v>1389</v>
      </c>
    </row>
    <row r="28" spans="1:13" ht="15.75" x14ac:dyDescent="0.25">
      <c r="A28" s="5">
        <v>26</v>
      </c>
      <c r="B28" s="1" t="s">
        <v>24</v>
      </c>
      <c r="C28" s="8">
        <v>0.8</v>
      </c>
      <c r="D28" s="21">
        <v>40</v>
      </c>
      <c r="E28" s="19">
        <f t="shared" si="0"/>
        <v>8</v>
      </c>
      <c r="I28" s="8">
        <v>0.8</v>
      </c>
      <c r="J28" s="35">
        <f t="shared" si="1"/>
        <v>12</v>
      </c>
      <c r="K28" s="42">
        <f t="shared" si="2"/>
        <v>120</v>
      </c>
      <c r="M28" s="37">
        <f t="shared" si="3"/>
        <v>600</v>
      </c>
    </row>
    <row r="29" spans="1:13" ht="15.75" x14ac:dyDescent="0.25">
      <c r="A29" s="5">
        <v>27</v>
      </c>
      <c r="B29" s="1" t="s">
        <v>25</v>
      </c>
      <c r="C29" s="8">
        <v>2</v>
      </c>
      <c r="D29" s="21">
        <v>70.8</v>
      </c>
      <c r="E29" s="19">
        <f t="shared" si="0"/>
        <v>14.16</v>
      </c>
      <c r="I29" s="8">
        <v>2</v>
      </c>
      <c r="J29" s="35">
        <f t="shared" si="1"/>
        <v>30</v>
      </c>
      <c r="K29" s="42">
        <f t="shared" si="2"/>
        <v>212.4</v>
      </c>
      <c r="M29" s="37">
        <f t="shared" si="3"/>
        <v>1062</v>
      </c>
    </row>
    <row r="30" spans="1:13" ht="15.75" x14ac:dyDescent="0.25">
      <c r="A30" s="5">
        <v>28</v>
      </c>
      <c r="B30" s="1" t="s">
        <v>26</v>
      </c>
      <c r="C30" s="8">
        <v>2.6</v>
      </c>
      <c r="D30" s="21">
        <v>54.5</v>
      </c>
      <c r="E30" s="19">
        <f t="shared" si="0"/>
        <v>10.9</v>
      </c>
      <c r="I30" s="8">
        <v>2.6</v>
      </c>
      <c r="J30" s="35">
        <f t="shared" si="1"/>
        <v>39</v>
      </c>
      <c r="K30" s="42">
        <f t="shared" si="2"/>
        <v>163.5</v>
      </c>
      <c r="M30" s="37">
        <f t="shared" si="3"/>
        <v>817.5</v>
      </c>
    </row>
    <row r="31" spans="1:13" ht="16.5" thickBot="1" x14ac:dyDescent="0.3">
      <c r="A31" s="16">
        <v>29</v>
      </c>
      <c r="B31" s="10" t="s">
        <v>27</v>
      </c>
      <c r="C31" s="11">
        <v>1.7</v>
      </c>
      <c r="D31" s="21">
        <v>95.4</v>
      </c>
      <c r="E31" s="19">
        <f t="shared" si="0"/>
        <v>19.080000000000002</v>
      </c>
      <c r="I31" s="11">
        <v>1.7</v>
      </c>
      <c r="J31" s="36">
        <f t="shared" si="1"/>
        <v>25.5</v>
      </c>
      <c r="K31" s="42">
        <f t="shared" si="2"/>
        <v>286.20000000000005</v>
      </c>
      <c r="M31" s="38">
        <f t="shared" si="3"/>
        <v>1431</v>
      </c>
    </row>
    <row r="32" spans="1:13" ht="16.5" thickBot="1" x14ac:dyDescent="0.3">
      <c r="A32" s="17"/>
      <c r="B32" s="15" t="s">
        <v>33</v>
      </c>
      <c r="C32" s="12">
        <f>SUM(C3:C31)</f>
        <v>232.13000000000005</v>
      </c>
      <c r="D32" s="12">
        <f>SUM(D3:D31)</f>
        <v>1463.8</v>
      </c>
      <c r="E32" s="20">
        <f>SUM(E3:E31)</f>
        <v>292.76</v>
      </c>
      <c r="H32" s="2" t="s">
        <v>33</v>
      </c>
      <c r="I32" s="23">
        <f>SUM(I3:I31)</f>
        <v>216.07999999999998</v>
      </c>
      <c r="J32" s="39">
        <f>SUM(J3:J31)</f>
        <v>3241.2</v>
      </c>
      <c r="K32" s="41">
        <f>SUM(K3:K31)</f>
        <v>4391.3999999999987</v>
      </c>
      <c r="L32" s="2" t="s">
        <v>39</v>
      </c>
      <c r="M32" s="40">
        <f>SUM(M3:M31)</f>
        <v>21957</v>
      </c>
    </row>
    <row r="33" spans="5:5" s="2" customFormat="1" x14ac:dyDescent="0.25"/>
    <row r="34" spans="5:5" s="2" customFormat="1" x14ac:dyDescent="0.25"/>
    <row r="35" spans="5:5" s="2" customFormat="1" x14ac:dyDescent="0.25"/>
    <row r="36" spans="5:5" s="2" customFormat="1" x14ac:dyDescent="0.25">
      <c r="E36" s="2">
        <v>1665.53</v>
      </c>
    </row>
    <row r="37" spans="5:5" s="2" customFormat="1" x14ac:dyDescent="0.25"/>
    <row r="38" spans="5:5" s="2" customFormat="1" x14ac:dyDescent="0.25">
      <c r="E38" s="2">
        <v>1634.79727</v>
      </c>
    </row>
    <row r="39" spans="5:5" s="2" customFormat="1" x14ac:dyDescent="0.25"/>
    <row r="40" spans="5:5" s="2" customFormat="1" x14ac:dyDescent="0.25"/>
    <row r="41" spans="5:5" s="2" customFormat="1" x14ac:dyDescent="0.25"/>
    <row r="42" spans="5:5" s="2" customFormat="1" x14ac:dyDescent="0.25"/>
    <row r="43" spans="5:5" s="2" customFormat="1" x14ac:dyDescent="0.25"/>
    <row r="44" spans="5:5" s="2" customFormat="1" x14ac:dyDescent="0.25"/>
    <row r="45" spans="5:5" s="2" customFormat="1" x14ac:dyDescent="0.25"/>
    <row r="46" spans="5:5" s="2" customFormat="1" x14ac:dyDescent="0.25"/>
    <row r="47" spans="5:5" s="2" customFormat="1" x14ac:dyDescent="0.25"/>
    <row r="48" spans="5:5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</sheetData>
  <mergeCells count="4">
    <mergeCell ref="A1:E1"/>
    <mergeCell ref="I1:J1"/>
    <mergeCell ref="I2:J2"/>
    <mergeCell ref="M2:N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63"/>
  <sheetViews>
    <sheetView zoomScaleNormal="100" workbookViewId="0">
      <selection activeCell="T21" sqref="T21"/>
    </sheetView>
  </sheetViews>
  <sheetFormatPr defaultColWidth="8.85546875" defaultRowHeight="15" x14ac:dyDescent="0.25"/>
  <cols>
    <col min="1" max="1" width="4.28515625" style="2" customWidth="1"/>
    <col min="2" max="2" width="30.140625" style="2" customWidth="1"/>
    <col min="3" max="4" width="11.140625" style="43" customWidth="1"/>
    <col min="5" max="5" width="11.5703125" style="43" customWidth="1"/>
    <col min="6" max="6" width="11.28515625" style="55" customWidth="1"/>
    <col min="7" max="7" width="11.140625" style="2" hidden="1" customWidth="1"/>
    <col min="8" max="8" width="11.42578125" style="2" hidden="1" customWidth="1"/>
    <col min="9" max="9" width="12.5703125" style="2" customWidth="1"/>
    <col min="10" max="10" width="13.7109375" style="2" customWidth="1"/>
    <col min="11" max="11" width="8.7109375" style="2" hidden="1" customWidth="1"/>
    <col min="12" max="12" width="10.140625" style="2" hidden="1" customWidth="1"/>
    <col min="13" max="13" width="10.42578125" style="2" customWidth="1"/>
    <col min="14" max="14" width="9.28515625" style="2" hidden="1" customWidth="1"/>
    <col min="15" max="15" width="9.7109375" style="2" hidden="1" customWidth="1"/>
    <col min="16" max="16" width="15.7109375" style="2" customWidth="1"/>
    <col min="17" max="16384" width="8.85546875" style="2"/>
  </cols>
  <sheetData>
    <row r="1" spans="1:16" ht="19.5" thickBot="1" x14ac:dyDescent="0.35">
      <c r="A1" s="162" t="s">
        <v>46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6" ht="91.9" customHeight="1" thickBot="1" x14ac:dyDescent="0.3">
      <c r="A2" s="46" t="s">
        <v>29</v>
      </c>
      <c r="B2" s="47" t="s">
        <v>30</v>
      </c>
      <c r="C2" s="6" t="s">
        <v>31</v>
      </c>
      <c r="D2" s="6" t="s">
        <v>32</v>
      </c>
      <c r="E2" s="6" t="s">
        <v>44</v>
      </c>
      <c r="F2" s="56" t="s">
        <v>45</v>
      </c>
      <c r="G2" s="6" t="s">
        <v>42</v>
      </c>
      <c r="H2" s="6" t="s">
        <v>43</v>
      </c>
      <c r="I2" s="64" t="s">
        <v>47</v>
      </c>
      <c r="J2" s="64" t="s">
        <v>49</v>
      </c>
      <c r="K2" s="6" t="s">
        <v>42</v>
      </c>
      <c r="L2" s="6" t="s">
        <v>43</v>
      </c>
      <c r="M2" s="64" t="s">
        <v>48</v>
      </c>
      <c r="N2" s="6" t="s">
        <v>42</v>
      </c>
      <c r="O2" s="30" t="s">
        <v>43</v>
      </c>
      <c r="P2" s="74"/>
    </row>
    <row r="3" spans="1:16" ht="15.75" x14ac:dyDescent="0.25">
      <c r="A3" s="67">
        <v>1</v>
      </c>
      <c r="B3" s="68" t="s">
        <v>28</v>
      </c>
      <c r="C3" s="69">
        <v>6.5</v>
      </c>
      <c r="D3" s="70">
        <v>45.1</v>
      </c>
      <c r="E3" s="71">
        <f>C3+D3</f>
        <v>51.6</v>
      </c>
      <c r="F3" s="71">
        <f>(E3/2)*5</f>
        <v>129</v>
      </c>
      <c r="G3" s="71">
        <f>3*F3/100</f>
        <v>3.87</v>
      </c>
      <c r="H3" s="71">
        <f>F3-G3</f>
        <v>125.13</v>
      </c>
      <c r="I3" s="72"/>
      <c r="J3" s="75">
        <v>52</v>
      </c>
      <c r="K3" s="73">
        <f>3*J3/100</f>
        <v>1.56</v>
      </c>
      <c r="L3" s="73">
        <f>J3-K3</f>
        <v>50.44</v>
      </c>
      <c r="M3" s="75">
        <v>2</v>
      </c>
      <c r="N3" s="75">
        <v>0</v>
      </c>
      <c r="O3" s="77">
        <v>2</v>
      </c>
    </row>
    <row r="4" spans="1:16" ht="15.75" x14ac:dyDescent="0.25">
      <c r="A4" s="13">
        <v>2</v>
      </c>
      <c r="B4" s="14" t="s">
        <v>0</v>
      </c>
      <c r="C4" s="60">
        <v>20.7</v>
      </c>
      <c r="D4" s="61">
        <v>124.7</v>
      </c>
      <c r="E4" s="59">
        <f t="shared" ref="E4:E31" si="0">C4+D4</f>
        <v>145.4</v>
      </c>
      <c r="F4" s="59">
        <f t="shared" ref="F4:F31" si="1">(E4/2)*5</f>
        <v>363.5</v>
      </c>
      <c r="G4" s="59">
        <f t="shared" ref="G4:G29" si="2">3*F4/100</f>
        <v>10.904999999999999</v>
      </c>
      <c r="H4" s="59">
        <f t="shared" ref="H4:H31" si="3">F4-G4</f>
        <v>352.59500000000003</v>
      </c>
      <c r="I4" s="83"/>
      <c r="J4" s="76">
        <v>75</v>
      </c>
      <c r="K4" s="37">
        <f t="shared" ref="K4:K31" si="4">3*J4/100</f>
        <v>2.25</v>
      </c>
      <c r="L4" s="37">
        <f t="shared" ref="L4:L31" si="5">J4-K4</f>
        <v>72.75</v>
      </c>
      <c r="M4" s="76">
        <v>5</v>
      </c>
      <c r="N4" s="76">
        <v>0</v>
      </c>
      <c r="O4" s="78">
        <v>5</v>
      </c>
    </row>
    <row r="5" spans="1:16" ht="15.75" x14ac:dyDescent="0.25">
      <c r="A5" s="13">
        <v>3</v>
      </c>
      <c r="B5" s="14" t="s">
        <v>1</v>
      </c>
      <c r="C5" s="60">
        <v>2.2999999999999998</v>
      </c>
      <c r="D5" s="61">
        <v>36.5</v>
      </c>
      <c r="E5" s="59">
        <f t="shared" si="0"/>
        <v>38.799999999999997</v>
      </c>
      <c r="F5" s="59">
        <f t="shared" si="1"/>
        <v>97</v>
      </c>
      <c r="G5" s="59">
        <f t="shared" si="2"/>
        <v>2.91</v>
      </c>
      <c r="H5" s="59">
        <f t="shared" si="3"/>
        <v>94.09</v>
      </c>
      <c r="I5" s="59">
        <f>(D5/2)*5</f>
        <v>91.25</v>
      </c>
      <c r="J5" s="76">
        <v>5</v>
      </c>
      <c r="K5" s="37">
        <f t="shared" si="4"/>
        <v>0.15</v>
      </c>
      <c r="L5" s="37">
        <f t="shared" si="5"/>
        <v>4.8499999999999996</v>
      </c>
      <c r="M5" s="76">
        <v>1</v>
      </c>
      <c r="N5" s="76">
        <v>0</v>
      </c>
      <c r="O5" s="78">
        <v>1</v>
      </c>
    </row>
    <row r="6" spans="1:16" ht="15.75" x14ac:dyDescent="0.25">
      <c r="A6" s="13">
        <v>4</v>
      </c>
      <c r="B6" s="14" t="s">
        <v>2</v>
      </c>
      <c r="C6" s="60">
        <v>6.98</v>
      </c>
      <c r="D6" s="61">
        <v>66</v>
      </c>
      <c r="E6" s="59">
        <f t="shared" si="0"/>
        <v>72.98</v>
      </c>
      <c r="F6" s="59">
        <f t="shared" si="1"/>
        <v>182.45000000000002</v>
      </c>
      <c r="G6" s="59">
        <f t="shared" si="2"/>
        <v>5.4735000000000005</v>
      </c>
      <c r="H6" s="59">
        <f t="shared" si="3"/>
        <v>176.97650000000002</v>
      </c>
      <c r="I6" s="19">
        <f t="shared" ref="I6:I11" si="6">(D6/2)*5</f>
        <v>165</v>
      </c>
      <c r="J6" s="76">
        <v>9</v>
      </c>
      <c r="K6" s="37">
        <f t="shared" si="4"/>
        <v>0.27</v>
      </c>
      <c r="L6" s="37">
        <f t="shared" si="5"/>
        <v>8.73</v>
      </c>
      <c r="M6" s="76">
        <v>5</v>
      </c>
      <c r="N6" s="76">
        <v>0</v>
      </c>
      <c r="O6" s="78">
        <v>5</v>
      </c>
    </row>
    <row r="7" spans="1:16" ht="17.25" customHeight="1" x14ac:dyDescent="0.25">
      <c r="A7" s="13">
        <v>5</v>
      </c>
      <c r="B7" s="14" t="s">
        <v>3</v>
      </c>
      <c r="C7" s="60">
        <v>5</v>
      </c>
      <c r="D7" s="61">
        <v>65.400000000000006</v>
      </c>
      <c r="E7" s="59">
        <f t="shared" si="0"/>
        <v>70.400000000000006</v>
      </c>
      <c r="F7" s="59">
        <f t="shared" si="1"/>
        <v>176</v>
      </c>
      <c r="G7" s="59">
        <f t="shared" si="2"/>
        <v>5.28</v>
      </c>
      <c r="H7" s="59">
        <f t="shared" si="3"/>
        <v>170.72</v>
      </c>
      <c r="I7" s="19">
        <f t="shared" si="6"/>
        <v>163.5</v>
      </c>
      <c r="J7" s="76">
        <v>30</v>
      </c>
      <c r="K7" s="37">
        <f t="shared" si="4"/>
        <v>0.9</v>
      </c>
      <c r="L7" s="37">
        <f t="shared" si="5"/>
        <v>29.1</v>
      </c>
      <c r="M7" s="76">
        <v>5</v>
      </c>
      <c r="N7" s="76">
        <v>0</v>
      </c>
      <c r="O7" s="78">
        <v>5</v>
      </c>
    </row>
    <row r="8" spans="1:16" ht="15.75" x14ac:dyDescent="0.25">
      <c r="A8" s="13">
        <v>6</v>
      </c>
      <c r="B8" s="14" t="s">
        <v>4</v>
      </c>
      <c r="C8" s="60">
        <v>21</v>
      </c>
      <c r="D8" s="61">
        <v>37</v>
      </c>
      <c r="E8" s="59">
        <f t="shared" si="0"/>
        <v>58</v>
      </c>
      <c r="F8" s="59">
        <f t="shared" si="1"/>
        <v>145</v>
      </c>
      <c r="G8" s="66">
        <f t="shared" si="2"/>
        <v>4.3499999999999996</v>
      </c>
      <c r="H8" s="59">
        <f t="shared" si="3"/>
        <v>140.65</v>
      </c>
      <c r="I8" s="19">
        <f t="shared" si="6"/>
        <v>92.5</v>
      </c>
      <c r="J8" s="76">
        <v>5</v>
      </c>
      <c r="K8" s="37">
        <f t="shared" si="4"/>
        <v>0.15</v>
      </c>
      <c r="L8" s="37">
        <f t="shared" si="5"/>
        <v>4.8499999999999996</v>
      </c>
      <c r="M8" s="76">
        <v>10</v>
      </c>
      <c r="N8" s="76">
        <v>0</v>
      </c>
      <c r="O8" s="78">
        <v>10</v>
      </c>
    </row>
    <row r="9" spans="1:16" ht="15.6" customHeight="1" x14ac:dyDescent="0.25">
      <c r="A9" s="13">
        <v>7</v>
      </c>
      <c r="B9" s="14" t="s">
        <v>5</v>
      </c>
      <c r="C9" s="60">
        <v>7.5</v>
      </c>
      <c r="D9" s="61">
        <v>72.5</v>
      </c>
      <c r="E9" s="59">
        <f t="shared" si="0"/>
        <v>80</v>
      </c>
      <c r="F9" s="59">
        <f t="shared" si="1"/>
        <v>200</v>
      </c>
      <c r="G9" s="59">
        <f t="shared" si="2"/>
        <v>6</v>
      </c>
      <c r="H9" s="59">
        <f t="shared" si="3"/>
        <v>194</v>
      </c>
      <c r="I9" s="19">
        <f t="shared" si="6"/>
        <v>181.25</v>
      </c>
      <c r="J9" s="76">
        <v>0</v>
      </c>
      <c r="K9" s="37">
        <f t="shared" si="4"/>
        <v>0</v>
      </c>
      <c r="L9" s="37">
        <f t="shared" si="5"/>
        <v>0</v>
      </c>
      <c r="M9" s="76">
        <v>0</v>
      </c>
      <c r="N9" s="76">
        <v>0</v>
      </c>
      <c r="O9" s="78">
        <v>0</v>
      </c>
    </row>
    <row r="10" spans="1:16" ht="15.75" x14ac:dyDescent="0.25">
      <c r="A10" s="13">
        <v>8</v>
      </c>
      <c r="B10" s="14" t="s">
        <v>6</v>
      </c>
      <c r="C10" s="60">
        <v>22.6</v>
      </c>
      <c r="D10" s="61">
        <v>71.2</v>
      </c>
      <c r="E10" s="59">
        <f t="shared" si="0"/>
        <v>93.800000000000011</v>
      </c>
      <c r="F10" s="59">
        <f t="shared" si="1"/>
        <v>234.50000000000003</v>
      </c>
      <c r="G10" s="59">
        <v>8</v>
      </c>
      <c r="H10" s="59">
        <f t="shared" si="3"/>
        <v>226.50000000000003</v>
      </c>
      <c r="I10" s="57">
        <f t="shared" si="6"/>
        <v>178</v>
      </c>
      <c r="J10" s="76">
        <v>80</v>
      </c>
      <c r="K10" s="37">
        <f t="shared" si="4"/>
        <v>2.4</v>
      </c>
      <c r="L10" s="37">
        <f t="shared" si="5"/>
        <v>77.599999999999994</v>
      </c>
      <c r="M10" s="76">
        <v>5</v>
      </c>
      <c r="N10" s="76">
        <v>0</v>
      </c>
      <c r="O10" s="78">
        <v>5</v>
      </c>
    </row>
    <row r="11" spans="1:16" ht="15.75" x14ac:dyDescent="0.25">
      <c r="A11" s="13">
        <v>9</v>
      </c>
      <c r="B11" s="14" t="s">
        <v>7</v>
      </c>
      <c r="C11" s="60">
        <v>1.3</v>
      </c>
      <c r="D11" s="61">
        <v>13.5</v>
      </c>
      <c r="E11" s="59">
        <f t="shared" si="0"/>
        <v>14.8</v>
      </c>
      <c r="F11" s="59">
        <f t="shared" si="1"/>
        <v>37</v>
      </c>
      <c r="G11" s="59">
        <f t="shared" si="2"/>
        <v>1.1100000000000001</v>
      </c>
      <c r="H11" s="59">
        <f t="shared" si="3"/>
        <v>35.89</v>
      </c>
      <c r="I11" s="57">
        <f t="shared" si="6"/>
        <v>33.75</v>
      </c>
      <c r="J11" s="76">
        <v>56</v>
      </c>
      <c r="K11" s="37">
        <f t="shared" si="4"/>
        <v>1.68</v>
      </c>
      <c r="L11" s="37">
        <f t="shared" si="5"/>
        <v>54.32</v>
      </c>
      <c r="M11" s="76">
        <v>1</v>
      </c>
      <c r="N11" s="76">
        <v>0</v>
      </c>
      <c r="O11" s="78">
        <v>1</v>
      </c>
    </row>
    <row r="12" spans="1:16" ht="15.75" x14ac:dyDescent="0.25">
      <c r="A12" s="13">
        <v>10</v>
      </c>
      <c r="B12" s="14" t="s">
        <v>8</v>
      </c>
      <c r="C12" s="60">
        <v>4.2</v>
      </c>
      <c r="D12" s="58">
        <v>16.8</v>
      </c>
      <c r="E12" s="59">
        <f t="shared" si="0"/>
        <v>21</v>
      </c>
      <c r="F12" s="59">
        <f t="shared" si="1"/>
        <v>52.5</v>
      </c>
      <c r="G12" s="59">
        <f t="shared" si="2"/>
        <v>1.575</v>
      </c>
      <c r="H12" s="59">
        <f t="shared" si="3"/>
        <v>50.924999999999997</v>
      </c>
      <c r="I12" s="57"/>
      <c r="J12" s="76">
        <v>0</v>
      </c>
      <c r="K12" s="37">
        <f t="shared" si="4"/>
        <v>0</v>
      </c>
      <c r="L12" s="37">
        <f t="shared" si="5"/>
        <v>0</v>
      </c>
      <c r="M12" s="76">
        <v>0</v>
      </c>
      <c r="N12" s="76">
        <v>0</v>
      </c>
      <c r="O12" s="78">
        <v>0</v>
      </c>
    </row>
    <row r="13" spans="1:16" ht="15.75" x14ac:dyDescent="0.25">
      <c r="A13" s="5">
        <v>11</v>
      </c>
      <c r="B13" s="1" t="s">
        <v>9</v>
      </c>
      <c r="C13" s="8">
        <v>0.9</v>
      </c>
      <c r="D13" s="48">
        <v>83</v>
      </c>
      <c r="E13" s="19">
        <f t="shared" si="0"/>
        <v>83.9</v>
      </c>
      <c r="F13" s="59">
        <f t="shared" si="1"/>
        <v>209.75</v>
      </c>
      <c r="G13" s="59">
        <v>7</v>
      </c>
      <c r="H13" s="59">
        <f t="shared" si="3"/>
        <v>202.75</v>
      </c>
      <c r="I13" s="59">
        <f>(D13/2)*5</f>
        <v>207.5</v>
      </c>
      <c r="J13" s="76">
        <v>44</v>
      </c>
      <c r="K13" s="37">
        <f t="shared" si="4"/>
        <v>1.32</v>
      </c>
      <c r="L13" s="37">
        <f t="shared" si="5"/>
        <v>42.68</v>
      </c>
      <c r="M13" s="76">
        <v>0</v>
      </c>
      <c r="N13" s="76">
        <v>0</v>
      </c>
      <c r="O13" s="78">
        <v>0</v>
      </c>
    </row>
    <row r="14" spans="1:16" ht="15.75" x14ac:dyDescent="0.25">
      <c r="A14" s="5">
        <v>12</v>
      </c>
      <c r="B14" s="1" t="s">
        <v>10</v>
      </c>
      <c r="C14" s="8">
        <v>0.5</v>
      </c>
      <c r="D14" s="48">
        <v>21.1</v>
      </c>
      <c r="E14" s="19">
        <f t="shared" si="0"/>
        <v>21.6</v>
      </c>
      <c r="F14" s="59">
        <f t="shared" si="1"/>
        <v>54</v>
      </c>
      <c r="G14" s="59">
        <f t="shared" si="2"/>
        <v>1.62</v>
      </c>
      <c r="H14" s="59">
        <f t="shared" si="3"/>
        <v>52.38</v>
      </c>
      <c r="I14" s="57"/>
      <c r="J14" s="76">
        <v>50</v>
      </c>
      <c r="K14" s="37">
        <v>3</v>
      </c>
      <c r="L14" s="37">
        <f t="shared" si="5"/>
        <v>47</v>
      </c>
      <c r="M14" s="76">
        <v>0</v>
      </c>
      <c r="N14" s="76">
        <v>0</v>
      </c>
      <c r="O14" s="78">
        <v>0</v>
      </c>
    </row>
    <row r="15" spans="1:16" ht="15.75" x14ac:dyDescent="0.25">
      <c r="A15" s="5">
        <v>13</v>
      </c>
      <c r="B15" s="1" t="s">
        <v>11</v>
      </c>
      <c r="C15" s="8">
        <v>4.95</v>
      </c>
      <c r="D15" s="49">
        <v>23.6</v>
      </c>
      <c r="E15" s="19">
        <f t="shared" si="0"/>
        <v>28.55</v>
      </c>
      <c r="F15" s="59">
        <f t="shared" si="1"/>
        <v>71.375</v>
      </c>
      <c r="G15" s="59">
        <f t="shared" si="2"/>
        <v>2.1412499999999999</v>
      </c>
      <c r="H15" s="59">
        <f t="shared" si="3"/>
        <v>69.233750000000001</v>
      </c>
      <c r="I15" s="19">
        <f>(D15/2)*5</f>
        <v>59</v>
      </c>
      <c r="J15" s="76">
        <v>30</v>
      </c>
      <c r="K15" s="37">
        <f t="shared" si="4"/>
        <v>0.9</v>
      </c>
      <c r="L15" s="37">
        <f t="shared" si="5"/>
        <v>29.1</v>
      </c>
      <c r="M15" s="76">
        <v>0</v>
      </c>
      <c r="N15" s="76">
        <v>0</v>
      </c>
      <c r="O15" s="78">
        <v>0</v>
      </c>
    </row>
    <row r="16" spans="1:16" ht="15.75" x14ac:dyDescent="0.25">
      <c r="A16" s="5">
        <v>14</v>
      </c>
      <c r="B16" s="1" t="s">
        <v>12</v>
      </c>
      <c r="C16" s="8">
        <v>0</v>
      </c>
      <c r="D16" s="48">
        <v>5</v>
      </c>
      <c r="E16" s="19">
        <f t="shared" si="0"/>
        <v>5</v>
      </c>
      <c r="F16" s="59">
        <f t="shared" si="1"/>
        <v>12.5</v>
      </c>
      <c r="G16" s="59">
        <v>1</v>
      </c>
      <c r="H16" s="59">
        <f t="shared" si="3"/>
        <v>11.5</v>
      </c>
      <c r="I16" s="59">
        <f>(D16/2)*5</f>
        <v>12.5</v>
      </c>
      <c r="J16" s="76">
        <v>20</v>
      </c>
      <c r="K16" s="37">
        <f t="shared" si="4"/>
        <v>0.6</v>
      </c>
      <c r="L16" s="37">
        <f t="shared" si="5"/>
        <v>19.399999999999999</v>
      </c>
      <c r="M16" s="76">
        <v>0</v>
      </c>
      <c r="N16" s="76">
        <v>0</v>
      </c>
      <c r="O16" s="78">
        <v>0</v>
      </c>
    </row>
    <row r="17" spans="1:15" ht="15.75" x14ac:dyDescent="0.25">
      <c r="A17" s="5">
        <v>15</v>
      </c>
      <c r="B17" s="1" t="s">
        <v>13</v>
      </c>
      <c r="C17" s="8">
        <v>3.5</v>
      </c>
      <c r="D17" s="48">
        <v>15.9</v>
      </c>
      <c r="E17" s="19">
        <f t="shared" si="0"/>
        <v>19.399999999999999</v>
      </c>
      <c r="F17" s="59">
        <f t="shared" si="1"/>
        <v>48.5</v>
      </c>
      <c r="G17" s="59">
        <v>2</v>
      </c>
      <c r="H17" s="59">
        <f t="shared" si="3"/>
        <v>46.5</v>
      </c>
      <c r="I17" s="19">
        <f>(D17/2)*5</f>
        <v>39.75</v>
      </c>
      <c r="J17" s="76">
        <v>2</v>
      </c>
      <c r="K17" s="37">
        <f t="shared" si="4"/>
        <v>0.06</v>
      </c>
      <c r="L17" s="37">
        <f t="shared" si="5"/>
        <v>1.94</v>
      </c>
      <c r="M17" s="76">
        <v>0</v>
      </c>
      <c r="N17" s="76">
        <v>0</v>
      </c>
      <c r="O17" s="78">
        <v>0</v>
      </c>
    </row>
    <row r="18" spans="1:15" ht="15.75" x14ac:dyDescent="0.25">
      <c r="A18" s="5">
        <v>16</v>
      </c>
      <c r="B18" s="1" t="s">
        <v>14</v>
      </c>
      <c r="C18" s="8">
        <v>0</v>
      </c>
      <c r="D18" s="48">
        <v>5.7</v>
      </c>
      <c r="E18" s="19">
        <f t="shared" si="0"/>
        <v>5.7</v>
      </c>
      <c r="F18" s="59">
        <f t="shared" si="1"/>
        <v>14.25</v>
      </c>
      <c r="G18" s="59">
        <f t="shared" si="2"/>
        <v>0.42749999999999999</v>
      </c>
      <c r="H18" s="59">
        <f t="shared" si="3"/>
        <v>13.8225</v>
      </c>
      <c r="I18" s="57"/>
      <c r="J18" s="76">
        <v>0</v>
      </c>
      <c r="K18" s="37">
        <f t="shared" si="4"/>
        <v>0</v>
      </c>
      <c r="L18" s="37">
        <f t="shared" si="5"/>
        <v>0</v>
      </c>
      <c r="M18" s="76">
        <v>0</v>
      </c>
      <c r="N18" s="76">
        <v>0</v>
      </c>
      <c r="O18" s="78">
        <v>0</v>
      </c>
    </row>
    <row r="19" spans="1:15" ht="15.75" x14ac:dyDescent="0.25">
      <c r="A19" s="5">
        <v>17</v>
      </c>
      <c r="B19" s="1" t="s">
        <v>15</v>
      </c>
      <c r="C19" s="8">
        <v>12.5</v>
      </c>
      <c r="D19" s="48">
        <v>17.2</v>
      </c>
      <c r="E19" s="19">
        <f t="shared" si="0"/>
        <v>29.7</v>
      </c>
      <c r="F19" s="59">
        <f t="shared" si="1"/>
        <v>74.25</v>
      </c>
      <c r="G19" s="59">
        <f t="shared" si="2"/>
        <v>2.2275</v>
      </c>
      <c r="H19" s="59">
        <f t="shared" si="3"/>
        <v>72.022499999999994</v>
      </c>
      <c r="I19" s="19">
        <f>(D19/2)*5</f>
        <v>43</v>
      </c>
      <c r="J19" s="76">
        <v>30</v>
      </c>
      <c r="K19" s="37">
        <f t="shared" si="4"/>
        <v>0.9</v>
      </c>
      <c r="L19" s="37">
        <f t="shared" si="5"/>
        <v>29.1</v>
      </c>
      <c r="M19" s="76">
        <v>12</v>
      </c>
      <c r="N19" s="76">
        <v>0</v>
      </c>
      <c r="O19" s="78">
        <v>12</v>
      </c>
    </row>
    <row r="20" spans="1:15" ht="15.75" x14ac:dyDescent="0.25">
      <c r="A20" s="5">
        <v>18</v>
      </c>
      <c r="B20" s="1" t="s">
        <v>16</v>
      </c>
      <c r="C20" s="8">
        <v>18.3</v>
      </c>
      <c r="D20" s="48">
        <v>56.8</v>
      </c>
      <c r="E20" s="19">
        <f t="shared" si="0"/>
        <v>75.099999999999994</v>
      </c>
      <c r="F20" s="59">
        <f t="shared" si="1"/>
        <v>187.75</v>
      </c>
      <c r="G20" s="59">
        <f t="shared" si="2"/>
        <v>5.6325000000000003</v>
      </c>
      <c r="H20" s="59">
        <f t="shared" si="3"/>
        <v>182.11750000000001</v>
      </c>
      <c r="I20" s="19">
        <f>(D20/2)*5</f>
        <v>142</v>
      </c>
      <c r="J20" s="76">
        <v>100</v>
      </c>
      <c r="K20" s="37">
        <f t="shared" si="4"/>
        <v>3</v>
      </c>
      <c r="L20" s="37">
        <f t="shared" si="5"/>
        <v>97</v>
      </c>
      <c r="M20" s="76">
        <v>8</v>
      </c>
      <c r="N20" s="76">
        <v>0</v>
      </c>
      <c r="O20" s="78">
        <v>8</v>
      </c>
    </row>
    <row r="21" spans="1:15" ht="15.75" x14ac:dyDescent="0.25">
      <c r="A21" s="5">
        <v>19</v>
      </c>
      <c r="B21" s="1" t="s">
        <v>17</v>
      </c>
      <c r="C21" s="8">
        <v>2</v>
      </c>
      <c r="D21" s="48">
        <v>45</v>
      </c>
      <c r="E21" s="19">
        <f t="shared" si="0"/>
        <v>47</v>
      </c>
      <c r="F21" s="59">
        <f t="shared" si="1"/>
        <v>117.5</v>
      </c>
      <c r="G21" s="59">
        <f t="shared" si="2"/>
        <v>3.5249999999999999</v>
      </c>
      <c r="H21" s="59">
        <f t="shared" si="3"/>
        <v>113.97499999999999</v>
      </c>
      <c r="I21" s="57"/>
      <c r="J21" s="76">
        <v>50</v>
      </c>
      <c r="K21" s="37">
        <v>2</v>
      </c>
      <c r="L21" s="37">
        <f t="shared" si="5"/>
        <v>48</v>
      </c>
      <c r="M21" s="76">
        <v>0</v>
      </c>
      <c r="N21" s="76">
        <v>0</v>
      </c>
      <c r="O21" s="78">
        <v>0</v>
      </c>
    </row>
    <row r="22" spans="1:15" ht="15.75" x14ac:dyDescent="0.25">
      <c r="A22" s="5">
        <v>20</v>
      </c>
      <c r="B22" s="1" t="s">
        <v>18</v>
      </c>
      <c r="C22" s="8">
        <v>3.5</v>
      </c>
      <c r="D22" s="48">
        <v>16.399999999999999</v>
      </c>
      <c r="E22" s="19">
        <f t="shared" si="0"/>
        <v>19.899999999999999</v>
      </c>
      <c r="F22" s="59">
        <f t="shared" si="1"/>
        <v>49.75</v>
      </c>
      <c r="G22" s="59">
        <v>2</v>
      </c>
      <c r="H22" s="59">
        <f t="shared" si="3"/>
        <v>47.75</v>
      </c>
      <c r="I22" s="57"/>
      <c r="J22" s="76">
        <v>10</v>
      </c>
      <c r="K22" s="37">
        <f t="shared" si="4"/>
        <v>0.3</v>
      </c>
      <c r="L22" s="37">
        <f t="shared" si="5"/>
        <v>9.6999999999999993</v>
      </c>
      <c r="M22" s="76">
        <v>1</v>
      </c>
      <c r="N22" s="76">
        <v>0</v>
      </c>
      <c r="O22" s="78">
        <v>1</v>
      </c>
    </row>
    <row r="23" spans="1:15" ht="31.5" x14ac:dyDescent="0.25">
      <c r="A23" s="5">
        <v>21</v>
      </c>
      <c r="B23" s="1" t="s">
        <v>19</v>
      </c>
      <c r="C23" s="8">
        <v>0.3</v>
      </c>
      <c r="D23" s="48">
        <v>76.8</v>
      </c>
      <c r="E23" s="19">
        <f t="shared" si="0"/>
        <v>77.099999999999994</v>
      </c>
      <c r="F23" s="59">
        <f t="shared" si="1"/>
        <v>192.75</v>
      </c>
      <c r="G23" s="59">
        <f t="shared" si="2"/>
        <v>5.7824999999999998</v>
      </c>
      <c r="H23" s="59">
        <f t="shared" si="3"/>
        <v>186.9675</v>
      </c>
      <c r="I23" s="57"/>
      <c r="J23" s="76">
        <v>70</v>
      </c>
      <c r="K23" s="37">
        <f t="shared" si="4"/>
        <v>2.1</v>
      </c>
      <c r="L23" s="37">
        <f t="shared" si="5"/>
        <v>67.900000000000006</v>
      </c>
      <c r="M23" s="76">
        <v>0</v>
      </c>
      <c r="N23" s="76">
        <v>0</v>
      </c>
      <c r="O23" s="78">
        <v>0</v>
      </c>
    </row>
    <row r="24" spans="1:15" ht="15.75" x14ac:dyDescent="0.25">
      <c r="A24" s="5">
        <v>22</v>
      </c>
      <c r="B24" s="1" t="s">
        <v>20</v>
      </c>
      <c r="C24" s="8">
        <v>55.8</v>
      </c>
      <c r="D24" s="48">
        <v>109.3</v>
      </c>
      <c r="E24" s="19">
        <f t="shared" si="0"/>
        <v>165.1</v>
      </c>
      <c r="F24" s="59">
        <f t="shared" si="1"/>
        <v>412.75</v>
      </c>
      <c r="G24" s="59">
        <v>13</v>
      </c>
      <c r="H24" s="59">
        <f t="shared" si="3"/>
        <v>399.75</v>
      </c>
      <c r="I24" s="19">
        <f>(D24/2)*5</f>
        <v>273.25</v>
      </c>
      <c r="J24" s="76">
        <v>12</v>
      </c>
      <c r="K24" s="37">
        <f t="shared" si="4"/>
        <v>0.36</v>
      </c>
      <c r="L24" s="37">
        <f t="shared" si="5"/>
        <v>11.64</v>
      </c>
      <c r="M24" s="76">
        <v>10</v>
      </c>
      <c r="N24" s="76">
        <v>0</v>
      </c>
      <c r="O24" s="78">
        <v>10</v>
      </c>
    </row>
    <row r="25" spans="1:15" ht="15.75" x14ac:dyDescent="0.25">
      <c r="A25" s="5">
        <v>23</v>
      </c>
      <c r="B25" s="1" t="s">
        <v>21</v>
      </c>
      <c r="C25" s="8">
        <v>2.9</v>
      </c>
      <c r="D25" s="48">
        <v>2.2000000000000002</v>
      </c>
      <c r="E25" s="19">
        <f t="shared" si="0"/>
        <v>5.0999999999999996</v>
      </c>
      <c r="F25" s="59">
        <f t="shared" si="1"/>
        <v>12.75</v>
      </c>
      <c r="G25" s="59">
        <v>1</v>
      </c>
      <c r="H25" s="59">
        <f t="shared" si="3"/>
        <v>11.75</v>
      </c>
      <c r="I25" s="57"/>
      <c r="J25" s="76">
        <v>0</v>
      </c>
      <c r="K25" s="37">
        <f t="shared" si="4"/>
        <v>0</v>
      </c>
      <c r="L25" s="37">
        <f t="shared" si="5"/>
        <v>0</v>
      </c>
      <c r="M25" s="76">
        <v>0</v>
      </c>
      <c r="N25" s="76">
        <v>0</v>
      </c>
      <c r="O25" s="78">
        <v>0</v>
      </c>
    </row>
    <row r="26" spans="1:15" ht="15.75" x14ac:dyDescent="0.25">
      <c r="A26" s="5">
        <v>24</v>
      </c>
      <c r="B26" s="1" t="s">
        <v>22</v>
      </c>
      <c r="C26" s="8">
        <v>3.5</v>
      </c>
      <c r="D26" s="48">
        <v>88.6</v>
      </c>
      <c r="E26" s="19">
        <f t="shared" si="0"/>
        <v>92.1</v>
      </c>
      <c r="F26" s="59">
        <f t="shared" si="1"/>
        <v>230.25</v>
      </c>
      <c r="G26" s="59">
        <f t="shared" si="2"/>
        <v>6.9074999999999998</v>
      </c>
      <c r="H26" s="59">
        <f t="shared" si="3"/>
        <v>223.3425</v>
      </c>
      <c r="I26" s="19">
        <f>(D26/2)*5</f>
        <v>221.5</v>
      </c>
      <c r="J26" s="76">
        <v>60</v>
      </c>
      <c r="K26" s="37">
        <f t="shared" si="4"/>
        <v>1.8</v>
      </c>
      <c r="L26" s="37">
        <f t="shared" si="5"/>
        <v>58.2</v>
      </c>
      <c r="M26" s="76">
        <v>6</v>
      </c>
      <c r="N26" s="76">
        <v>0</v>
      </c>
      <c r="O26" s="78">
        <v>6</v>
      </c>
    </row>
    <row r="27" spans="1:15" ht="15.75" x14ac:dyDescent="0.25">
      <c r="A27" s="5">
        <v>25</v>
      </c>
      <c r="B27" s="1" t="s">
        <v>23</v>
      </c>
      <c r="C27" s="8">
        <v>7.5</v>
      </c>
      <c r="D27" s="48">
        <v>92.6</v>
      </c>
      <c r="E27" s="19">
        <f t="shared" si="0"/>
        <v>100.1</v>
      </c>
      <c r="F27" s="59">
        <f t="shared" si="1"/>
        <v>250.25</v>
      </c>
      <c r="G27" s="59">
        <v>7</v>
      </c>
      <c r="H27" s="59">
        <f t="shared" si="3"/>
        <v>243.25</v>
      </c>
      <c r="I27" s="19">
        <f>(D27/2)*5</f>
        <v>231.5</v>
      </c>
      <c r="J27" s="76">
        <v>5</v>
      </c>
      <c r="K27" s="37">
        <f t="shared" si="4"/>
        <v>0.15</v>
      </c>
      <c r="L27" s="37">
        <f t="shared" si="5"/>
        <v>4.8499999999999996</v>
      </c>
      <c r="M27" s="76">
        <v>2</v>
      </c>
      <c r="N27" s="76">
        <v>0</v>
      </c>
      <c r="O27" s="78">
        <v>2</v>
      </c>
    </row>
    <row r="28" spans="1:15" ht="15.75" x14ac:dyDescent="0.25">
      <c r="A28" s="5">
        <v>26</v>
      </c>
      <c r="B28" s="1" t="s">
        <v>24</v>
      </c>
      <c r="C28" s="8">
        <v>0.8</v>
      </c>
      <c r="D28" s="48">
        <v>40</v>
      </c>
      <c r="E28" s="19">
        <f t="shared" si="0"/>
        <v>40.799999999999997</v>
      </c>
      <c r="F28" s="59">
        <f t="shared" si="1"/>
        <v>102</v>
      </c>
      <c r="G28" s="59">
        <f t="shared" si="2"/>
        <v>3.06</v>
      </c>
      <c r="H28" s="59">
        <f t="shared" si="3"/>
        <v>98.94</v>
      </c>
      <c r="I28" s="19">
        <f>(D28/2)*5</f>
        <v>100</v>
      </c>
      <c r="J28" s="76">
        <v>30</v>
      </c>
      <c r="K28" s="37">
        <f t="shared" si="4"/>
        <v>0.9</v>
      </c>
      <c r="L28" s="37">
        <f t="shared" si="5"/>
        <v>29.1</v>
      </c>
      <c r="M28" s="76">
        <v>0</v>
      </c>
      <c r="N28" s="76">
        <v>0</v>
      </c>
      <c r="O28" s="78">
        <v>0</v>
      </c>
    </row>
    <row r="29" spans="1:15" ht="15.75" x14ac:dyDescent="0.25">
      <c r="A29" s="5">
        <v>27</v>
      </c>
      <c r="B29" s="1" t="s">
        <v>25</v>
      </c>
      <c r="C29" s="8">
        <v>2</v>
      </c>
      <c r="D29" s="48">
        <v>70.8</v>
      </c>
      <c r="E29" s="19">
        <f t="shared" si="0"/>
        <v>72.8</v>
      </c>
      <c r="F29" s="59">
        <f t="shared" si="1"/>
        <v>182</v>
      </c>
      <c r="G29" s="59">
        <f t="shared" si="2"/>
        <v>5.46</v>
      </c>
      <c r="H29" s="59">
        <f t="shared" si="3"/>
        <v>176.54</v>
      </c>
      <c r="I29" s="57"/>
      <c r="J29" s="76">
        <v>20</v>
      </c>
      <c r="K29" s="37">
        <f t="shared" si="4"/>
        <v>0.6</v>
      </c>
      <c r="L29" s="37">
        <f t="shared" si="5"/>
        <v>19.399999999999999</v>
      </c>
      <c r="M29" s="76">
        <v>0</v>
      </c>
      <c r="N29" s="76">
        <v>0</v>
      </c>
      <c r="O29" s="78">
        <v>0</v>
      </c>
    </row>
    <row r="30" spans="1:15" ht="15.75" x14ac:dyDescent="0.25">
      <c r="A30" s="5">
        <v>28</v>
      </c>
      <c r="B30" s="1" t="s">
        <v>26</v>
      </c>
      <c r="C30" s="8">
        <v>2.6</v>
      </c>
      <c r="D30" s="48">
        <v>54.5</v>
      </c>
      <c r="E30" s="19">
        <f t="shared" si="0"/>
        <v>57.1</v>
      </c>
      <c r="F30" s="59">
        <f t="shared" si="1"/>
        <v>142.75</v>
      </c>
      <c r="G30" s="59">
        <v>5</v>
      </c>
      <c r="H30" s="59">
        <f t="shared" si="3"/>
        <v>137.75</v>
      </c>
      <c r="I30" s="19">
        <f>(D30/2)*5</f>
        <v>136.25</v>
      </c>
      <c r="J30" s="76">
        <v>50</v>
      </c>
      <c r="K30" s="37">
        <f t="shared" si="4"/>
        <v>1.5</v>
      </c>
      <c r="L30" s="37">
        <v>48</v>
      </c>
      <c r="M30" s="76">
        <v>0</v>
      </c>
      <c r="N30" s="76">
        <v>0</v>
      </c>
      <c r="O30" s="78">
        <v>0</v>
      </c>
    </row>
    <row r="31" spans="1:15" ht="15.75" x14ac:dyDescent="0.25">
      <c r="A31" s="5">
        <v>29</v>
      </c>
      <c r="B31" s="1" t="s">
        <v>27</v>
      </c>
      <c r="C31" s="8">
        <v>1.7</v>
      </c>
      <c r="D31" s="48">
        <v>95.4</v>
      </c>
      <c r="E31" s="19">
        <f t="shared" si="0"/>
        <v>97.100000000000009</v>
      </c>
      <c r="F31" s="59">
        <f t="shared" si="1"/>
        <v>242.75000000000003</v>
      </c>
      <c r="G31" s="59">
        <v>8</v>
      </c>
      <c r="H31" s="59">
        <f t="shared" si="3"/>
        <v>234.75000000000003</v>
      </c>
      <c r="I31" s="59">
        <f>(D31/2)*5</f>
        <v>238.5</v>
      </c>
      <c r="J31" s="76">
        <v>15</v>
      </c>
      <c r="K31" s="37">
        <f t="shared" si="4"/>
        <v>0.45</v>
      </c>
      <c r="L31" s="37">
        <f t="shared" si="5"/>
        <v>14.55</v>
      </c>
      <c r="M31" s="76">
        <v>2</v>
      </c>
      <c r="N31" s="76">
        <v>0</v>
      </c>
      <c r="O31" s="78">
        <v>2</v>
      </c>
    </row>
    <row r="32" spans="1:15" ht="16.5" thickBot="1" x14ac:dyDescent="0.3">
      <c r="A32" s="50"/>
      <c r="B32" s="51" t="s">
        <v>33</v>
      </c>
      <c r="C32" s="52">
        <f>SUM(C3:C31)</f>
        <v>221.33000000000004</v>
      </c>
      <c r="D32" s="52">
        <f>SUM(D3:D31)</f>
        <v>1468.6</v>
      </c>
      <c r="E32" s="63">
        <f>SUM(E3:E31)</f>
        <v>1689.9299999999994</v>
      </c>
      <c r="F32" s="53">
        <v>4228</v>
      </c>
      <c r="G32" s="53">
        <f t="shared" ref="G32" si="7">SUM(G3:G31)</f>
        <v>132.25725</v>
      </c>
      <c r="H32" s="53">
        <v>4096</v>
      </c>
      <c r="I32" s="62">
        <v>2613</v>
      </c>
      <c r="J32" s="79">
        <v>910</v>
      </c>
      <c r="K32" s="79">
        <v>29</v>
      </c>
      <c r="L32" s="79">
        <v>881</v>
      </c>
      <c r="M32" s="79">
        <f>SUM(M3:M31)</f>
        <v>75</v>
      </c>
      <c r="N32" s="79">
        <f t="shared" ref="N32:O32" si="8">SUM(N3:N31)</f>
        <v>0</v>
      </c>
      <c r="O32" s="80">
        <f t="shared" si="8"/>
        <v>75</v>
      </c>
    </row>
    <row r="33" spans="6:6" s="2" customFormat="1" x14ac:dyDescent="0.25">
      <c r="F33" s="54"/>
    </row>
    <row r="34" spans="6:6" s="2" customFormat="1" x14ac:dyDescent="0.25">
      <c r="F34" s="54"/>
    </row>
    <row r="35" spans="6:6" s="2" customFormat="1" x14ac:dyDescent="0.25">
      <c r="F35" s="54"/>
    </row>
    <row r="36" spans="6:6" s="2" customFormat="1" x14ac:dyDescent="0.25">
      <c r="F36" s="54"/>
    </row>
    <row r="37" spans="6:6" s="2" customFormat="1" x14ac:dyDescent="0.25">
      <c r="F37" s="54"/>
    </row>
    <row r="38" spans="6:6" s="2" customFormat="1" x14ac:dyDescent="0.25">
      <c r="F38" s="54"/>
    </row>
    <row r="39" spans="6:6" s="2" customFormat="1" x14ac:dyDescent="0.25">
      <c r="F39" s="54"/>
    </row>
    <row r="40" spans="6:6" s="2" customFormat="1" x14ac:dyDescent="0.25">
      <c r="F40" s="54"/>
    </row>
    <row r="41" spans="6:6" s="2" customFormat="1" x14ac:dyDescent="0.25">
      <c r="F41" s="54"/>
    </row>
    <row r="42" spans="6:6" s="2" customFormat="1" x14ac:dyDescent="0.25">
      <c r="F42" s="54"/>
    </row>
    <row r="43" spans="6:6" s="2" customFormat="1" x14ac:dyDescent="0.25">
      <c r="F43" s="54"/>
    </row>
    <row r="44" spans="6:6" s="2" customFormat="1" x14ac:dyDescent="0.25">
      <c r="F44" s="54"/>
    </row>
    <row r="45" spans="6:6" s="2" customFormat="1" x14ac:dyDescent="0.25">
      <c r="F45" s="54"/>
    </row>
    <row r="46" spans="6:6" s="2" customFormat="1" x14ac:dyDescent="0.25">
      <c r="F46" s="54"/>
    </row>
    <row r="47" spans="6:6" s="2" customFormat="1" x14ac:dyDescent="0.25">
      <c r="F47" s="54"/>
    </row>
    <row r="48" spans="6:6" s="2" customFormat="1" x14ac:dyDescent="0.25">
      <c r="F48" s="54"/>
    </row>
    <row r="49" spans="6:6" s="2" customFormat="1" x14ac:dyDescent="0.25">
      <c r="F49" s="54"/>
    </row>
    <row r="50" spans="6:6" s="2" customFormat="1" x14ac:dyDescent="0.25">
      <c r="F50" s="54"/>
    </row>
    <row r="51" spans="6:6" s="2" customFormat="1" x14ac:dyDescent="0.25">
      <c r="F51" s="54"/>
    </row>
    <row r="52" spans="6:6" s="2" customFormat="1" x14ac:dyDescent="0.25">
      <c r="F52" s="54"/>
    </row>
    <row r="53" spans="6:6" s="2" customFormat="1" x14ac:dyDescent="0.25">
      <c r="F53" s="54"/>
    </row>
    <row r="54" spans="6:6" s="2" customFormat="1" x14ac:dyDescent="0.25">
      <c r="F54" s="54"/>
    </row>
    <row r="55" spans="6:6" s="2" customFormat="1" x14ac:dyDescent="0.25">
      <c r="F55" s="54"/>
    </row>
    <row r="56" spans="6:6" s="2" customFormat="1" x14ac:dyDescent="0.25">
      <c r="F56" s="54"/>
    </row>
    <row r="57" spans="6:6" s="2" customFormat="1" x14ac:dyDescent="0.25">
      <c r="F57" s="54"/>
    </row>
    <row r="58" spans="6:6" s="2" customFormat="1" x14ac:dyDescent="0.25">
      <c r="F58" s="54"/>
    </row>
    <row r="59" spans="6:6" s="2" customFormat="1" x14ac:dyDescent="0.25">
      <c r="F59" s="54"/>
    </row>
    <row r="60" spans="6:6" s="2" customFormat="1" x14ac:dyDescent="0.25">
      <c r="F60" s="54"/>
    </row>
    <row r="61" spans="6:6" s="2" customFormat="1" x14ac:dyDescent="0.25">
      <c r="F61" s="54"/>
    </row>
    <row r="62" spans="6:6" s="2" customFormat="1" x14ac:dyDescent="0.25">
      <c r="F62" s="54"/>
    </row>
    <row r="63" spans="6:6" s="2" customFormat="1" x14ac:dyDescent="0.25">
      <c r="F63" s="54"/>
    </row>
  </sheetData>
  <mergeCells count="1">
    <mergeCell ref="A1:L1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3"/>
  <sheetViews>
    <sheetView zoomScaleNormal="100" workbookViewId="0">
      <selection activeCell="K26" sqref="K26"/>
    </sheetView>
  </sheetViews>
  <sheetFormatPr defaultColWidth="8.85546875" defaultRowHeight="15" x14ac:dyDescent="0.25"/>
  <cols>
    <col min="1" max="1" width="4.28515625" style="2" customWidth="1"/>
    <col min="2" max="2" width="30.140625" style="2" customWidth="1"/>
    <col min="3" max="4" width="11.140625" style="81" customWidth="1"/>
    <col min="5" max="5" width="13.7109375" style="81" customWidth="1"/>
    <col min="6" max="6" width="11.28515625" style="55" customWidth="1"/>
    <col min="7" max="7" width="12.5703125" style="2" customWidth="1"/>
    <col min="8" max="8" width="8.85546875" style="2" customWidth="1"/>
    <col min="9" max="9" width="8.140625" style="2" customWidth="1"/>
    <col min="10" max="10" width="8.7109375" style="81" customWidth="1"/>
    <col min="11" max="16384" width="8.85546875" style="2"/>
  </cols>
  <sheetData>
    <row r="1" spans="1:10" ht="19.5" thickBot="1" x14ac:dyDescent="0.35">
      <c r="A1" s="162" t="s">
        <v>50</v>
      </c>
      <c r="B1" s="162"/>
      <c r="C1" s="162"/>
      <c r="D1" s="162"/>
      <c r="E1" s="162"/>
      <c r="F1" s="162"/>
      <c r="G1" s="162"/>
      <c r="H1" s="162"/>
    </row>
    <row r="2" spans="1:10" ht="60" x14ac:dyDescent="0.25">
      <c r="A2" s="101" t="s">
        <v>29</v>
      </c>
      <c r="B2" s="102" t="s">
        <v>30</v>
      </c>
      <c r="C2" s="103" t="s">
        <v>31</v>
      </c>
      <c r="D2" s="103" t="s">
        <v>32</v>
      </c>
      <c r="E2" s="103" t="s">
        <v>51</v>
      </c>
      <c r="F2" s="104" t="s">
        <v>52</v>
      </c>
      <c r="G2" s="104" t="s">
        <v>53</v>
      </c>
      <c r="H2" s="104" t="s">
        <v>54</v>
      </c>
      <c r="I2" s="104" t="s">
        <v>55</v>
      </c>
      <c r="J2" s="105" t="s">
        <v>56</v>
      </c>
    </row>
    <row r="3" spans="1:10" ht="15.75" x14ac:dyDescent="0.25">
      <c r="A3" s="13">
        <v>1</v>
      </c>
      <c r="B3" s="14" t="s">
        <v>28</v>
      </c>
      <c r="C3" s="60">
        <v>6.5</v>
      </c>
      <c r="D3" s="61">
        <v>45.1</v>
      </c>
      <c r="E3" s="65">
        <f>C3+D3</f>
        <v>51.6</v>
      </c>
      <c r="F3" s="98">
        <f>(E3/2)*5</f>
        <v>129</v>
      </c>
      <c r="G3" s="99"/>
      <c r="H3" s="95">
        <v>70</v>
      </c>
      <c r="I3" s="95">
        <v>3</v>
      </c>
      <c r="J3" s="109">
        <v>0</v>
      </c>
    </row>
    <row r="4" spans="1:10" ht="15.75" x14ac:dyDescent="0.25">
      <c r="A4" s="13">
        <v>2</v>
      </c>
      <c r="B4" s="14" t="s">
        <v>0</v>
      </c>
      <c r="C4" s="60">
        <v>20.7</v>
      </c>
      <c r="D4" s="61">
        <v>124.7</v>
      </c>
      <c r="E4" s="65">
        <f t="shared" ref="E4:E31" si="0">C4+D4</f>
        <v>145.4</v>
      </c>
      <c r="F4" s="98">
        <f t="shared" ref="F4:F31" si="1">(E4/2)*5</f>
        <v>363.5</v>
      </c>
      <c r="G4" s="98">
        <f t="shared" ref="G4:G9" si="2">(D4/2)*5</f>
        <v>311.75</v>
      </c>
      <c r="H4" s="95">
        <v>50</v>
      </c>
      <c r="I4" s="95">
        <v>5</v>
      </c>
      <c r="J4" s="109">
        <v>0</v>
      </c>
    </row>
    <row r="5" spans="1:10" ht="15.75" x14ac:dyDescent="0.25">
      <c r="A5" s="13">
        <v>3</v>
      </c>
      <c r="B5" s="14" t="s">
        <v>1</v>
      </c>
      <c r="C5" s="60">
        <v>2.2999999999999998</v>
      </c>
      <c r="D5" s="61">
        <v>36.5</v>
      </c>
      <c r="E5" s="65">
        <f t="shared" si="0"/>
        <v>38.799999999999997</v>
      </c>
      <c r="F5" s="98">
        <f t="shared" si="1"/>
        <v>97</v>
      </c>
      <c r="G5" s="98">
        <f t="shared" si="2"/>
        <v>91.25</v>
      </c>
      <c r="H5" s="85">
        <v>0</v>
      </c>
      <c r="I5" s="85">
        <v>0</v>
      </c>
      <c r="J5" s="109">
        <v>0</v>
      </c>
    </row>
    <row r="6" spans="1:10" ht="15.75" x14ac:dyDescent="0.25">
      <c r="A6" s="13">
        <v>4</v>
      </c>
      <c r="B6" s="14" t="s">
        <v>2</v>
      </c>
      <c r="C6" s="60">
        <v>7</v>
      </c>
      <c r="D6" s="61">
        <v>89.2</v>
      </c>
      <c r="E6" s="65">
        <f t="shared" si="0"/>
        <v>96.2</v>
      </c>
      <c r="F6" s="98">
        <f t="shared" si="1"/>
        <v>240.5</v>
      </c>
      <c r="G6" s="100">
        <f t="shared" si="2"/>
        <v>223</v>
      </c>
      <c r="H6" s="95">
        <v>12</v>
      </c>
      <c r="I6" s="95">
        <v>6</v>
      </c>
      <c r="J6" s="109">
        <v>0</v>
      </c>
    </row>
    <row r="7" spans="1:10" ht="15.75" x14ac:dyDescent="0.25">
      <c r="A7" s="13">
        <v>5</v>
      </c>
      <c r="B7" s="14" t="s">
        <v>3</v>
      </c>
      <c r="C7" s="60">
        <v>5</v>
      </c>
      <c r="D7" s="61">
        <v>65.400000000000006</v>
      </c>
      <c r="E7" s="65">
        <f t="shared" si="0"/>
        <v>70.400000000000006</v>
      </c>
      <c r="F7" s="98">
        <f t="shared" si="1"/>
        <v>176</v>
      </c>
      <c r="G7" s="100">
        <f t="shared" si="2"/>
        <v>163.5</v>
      </c>
      <c r="H7" s="95">
        <v>30</v>
      </c>
      <c r="I7" s="95">
        <v>5</v>
      </c>
      <c r="J7" s="109">
        <v>0</v>
      </c>
    </row>
    <row r="8" spans="1:10" ht="15.75" x14ac:dyDescent="0.25">
      <c r="A8" s="13">
        <v>6</v>
      </c>
      <c r="B8" s="14" t="s">
        <v>4</v>
      </c>
      <c r="C8" s="60">
        <v>15.8</v>
      </c>
      <c r="D8" s="61">
        <v>28.3</v>
      </c>
      <c r="E8" s="65">
        <f t="shared" si="0"/>
        <v>44.1</v>
      </c>
      <c r="F8" s="98">
        <f t="shared" si="1"/>
        <v>110.25</v>
      </c>
      <c r="G8" s="100">
        <f t="shared" si="2"/>
        <v>70.75</v>
      </c>
      <c r="H8" s="95">
        <v>5</v>
      </c>
      <c r="I8" s="95">
        <v>5</v>
      </c>
      <c r="J8" s="109">
        <v>0</v>
      </c>
    </row>
    <row r="9" spans="1:10" ht="15.75" x14ac:dyDescent="0.25">
      <c r="A9" s="84">
        <v>7</v>
      </c>
      <c r="B9" s="14" t="s">
        <v>5</v>
      </c>
      <c r="C9" s="60">
        <v>1.3</v>
      </c>
      <c r="D9" s="61">
        <v>33.700000000000003</v>
      </c>
      <c r="E9" s="65">
        <f t="shared" si="0"/>
        <v>35</v>
      </c>
      <c r="F9" s="98">
        <f t="shared" si="1"/>
        <v>87.5</v>
      </c>
      <c r="G9" s="100">
        <f t="shared" si="2"/>
        <v>84.25</v>
      </c>
      <c r="H9" s="95">
        <v>40</v>
      </c>
      <c r="I9" s="96">
        <v>0</v>
      </c>
      <c r="J9" s="109">
        <v>0</v>
      </c>
    </row>
    <row r="10" spans="1:10" ht="15.75" x14ac:dyDescent="0.25">
      <c r="A10" s="13">
        <v>8</v>
      </c>
      <c r="B10" s="14" t="s">
        <v>6</v>
      </c>
      <c r="C10" s="60">
        <v>22.6</v>
      </c>
      <c r="D10" s="61">
        <v>71.2</v>
      </c>
      <c r="E10" s="65">
        <f t="shared" si="0"/>
        <v>93.800000000000011</v>
      </c>
      <c r="F10" s="98">
        <f t="shared" si="1"/>
        <v>234.50000000000003</v>
      </c>
      <c r="G10" s="99"/>
      <c r="H10" s="95">
        <v>60</v>
      </c>
      <c r="I10" s="95">
        <v>6</v>
      </c>
      <c r="J10" s="108">
        <v>1</v>
      </c>
    </row>
    <row r="11" spans="1:10" ht="15.75" x14ac:dyDescent="0.25">
      <c r="A11" s="13">
        <v>9</v>
      </c>
      <c r="B11" s="14" t="s">
        <v>7</v>
      </c>
      <c r="C11" s="60">
        <v>1.3</v>
      </c>
      <c r="D11" s="61">
        <v>13.5</v>
      </c>
      <c r="E11" s="65">
        <f t="shared" si="0"/>
        <v>14.8</v>
      </c>
      <c r="F11" s="98">
        <f t="shared" si="1"/>
        <v>37</v>
      </c>
      <c r="G11" s="99"/>
      <c r="H11" s="95">
        <v>30</v>
      </c>
      <c r="I11" s="95">
        <v>1</v>
      </c>
      <c r="J11" s="109">
        <v>0</v>
      </c>
    </row>
    <row r="12" spans="1:10" ht="15.75" x14ac:dyDescent="0.25">
      <c r="A12" s="13">
        <v>10</v>
      </c>
      <c r="B12" s="14" t="s">
        <v>8</v>
      </c>
      <c r="C12" s="60">
        <v>4.2</v>
      </c>
      <c r="D12" s="61">
        <v>16.8</v>
      </c>
      <c r="E12" s="65">
        <f t="shared" si="0"/>
        <v>21</v>
      </c>
      <c r="F12" s="98">
        <f t="shared" si="1"/>
        <v>52.5</v>
      </c>
      <c r="G12" s="99"/>
      <c r="H12" s="85">
        <v>0</v>
      </c>
      <c r="I12" s="85">
        <v>0</v>
      </c>
      <c r="J12" s="109">
        <v>0</v>
      </c>
    </row>
    <row r="13" spans="1:10" ht="15.75" x14ac:dyDescent="0.25">
      <c r="A13" s="5">
        <v>11</v>
      </c>
      <c r="B13" s="1" t="s">
        <v>9</v>
      </c>
      <c r="C13" s="8">
        <v>0.9</v>
      </c>
      <c r="D13" s="48">
        <v>83</v>
      </c>
      <c r="E13" s="37">
        <f t="shared" si="0"/>
        <v>83.9</v>
      </c>
      <c r="F13" s="98">
        <f t="shared" si="1"/>
        <v>209.75</v>
      </c>
      <c r="G13" s="98">
        <f>(D13/2)*5</f>
        <v>207.5</v>
      </c>
      <c r="H13" s="96">
        <v>0</v>
      </c>
      <c r="I13" s="85">
        <v>0</v>
      </c>
      <c r="J13" s="109">
        <v>0</v>
      </c>
    </row>
    <row r="14" spans="1:10" ht="15.75" x14ac:dyDescent="0.25">
      <c r="A14" s="5">
        <v>12</v>
      </c>
      <c r="B14" s="1" t="s">
        <v>10</v>
      </c>
      <c r="C14" s="8">
        <v>0.5</v>
      </c>
      <c r="D14" s="48">
        <v>21.1</v>
      </c>
      <c r="E14" s="37">
        <f t="shared" si="0"/>
        <v>21.6</v>
      </c>
      <c r="F14" s="98">
        <f t="shared" si="1"/>
        <v>54</v>
      </c>
      <c r="G14" s="99"/>
      <c r="H14" s="95">
        <v>70</v>
      </c>
      <c r="I14" s="85">
        <v>0</v>
      </c>
      <c r="J14" s="109">
        <v>0</v>
      </c>
    </row>
    <row r="15" spans="1:10" ht="15.75" x14ac:dyDescent="0.25">
      <c r="A15" s="5">
        <v>13</v>
      </c>
      <c r="B15" s="1" t="s">
        <v>11</v>
      </c>
      <c r="C15" s="8">
        <v>5.0999999999999996</v>
      </c>
      <c r="D15" s="49">
        <v>24.3</v>
      </c>
      <c r="E15" s="37">
        <f t="shared" si="0"/>
        <v>29.4</v>
      </c>
      <c r="F15" s="98">
        <f t="shared" si="1"/>
        <v>73.5</v>
      </c>
      <c r="G15" s="100">
        <f>(D15/2)*5</f>
        <v>60.75</v>
      </c>
      <c r="H15" s="95">
        <v>20</v>
      </c>
      <c r="I15" s="85">
        <v>0</v>
      </c>
      <c r="J15" s="109">
        <v>0</v>
      </c>
    </row>
    <row r="16" spans="1:10" ht="15.75" x14ac:dyDescent="0.25">
      <c r="A16" s="5">
        <v>14</v>
      </c>
      <c r="B16" s="1" t="s">
        <v>12</v>
      </c>
      <c r="C16" s="8">
        <v>0</v>
      </c>
      <c r="D16" s="48">
        <v>5</v>
      </c>
      <c r="E16" s="37">
        <f t="shared" si="0"/>
        <v>5</v>
      </c>
      <c r="F16" s="98">
        <f t="shared" si="1"/>
        <v>12.5</v>
      </c>
      <c r="G16" s="99"/>
      <c r="H16" s="95">
        <v>30</v>
      </c>
      <c r="I16" s="85">
        <v>0</v>
      </c>
      <c r="J16" s="109">
        <v>0</v>
      </c>
    </row>
    <row r="17" spans="1:10" ht="15.75" x14ac:dyDescent="0.25">
      <c r="A17" s="5">
        <v>15</v>
      </c>
      <c r="B17" s="1" t="s">
        <v>13</v>
      </c>
      <c r="C17" s="8">
        <v>3.5</v>
      </c>
      <c r="D17" s="48">
        <v>15.9</v>
      </c>
      <c r="E17" s="37">
        <f t="shared" si="0"/>
        <v>19.399999999999999</v>
      </c>
      <c r="F17" s="98">
        <f t="shared" si="1"/>
        <v>48.5</v>
      </c>
      <c r="G17" s="99"/>
      <c r="H17" s="96">
        <v>0</v>
      </c>
      <c r="I17" s="85">
        <v>0</v>
      </c>
      <c r="J17" s="109">
        <v>0</v>
      </c>
    </row>
    <row r="18" spans="1:10" ht="15.75" x14ac:dyDescent="0.25">
      <c r="A18" s="5">
        <v>16</v>
      </c>
      <c r="B18" s="1" t="s">
        <v>14</v>
      </c>
      <c r="C18" s="8">
        <v>0</v>
      </c>
      <c r="D18" s="48">
        <v>5.7</v>
      </c>
      <c r="E18" s="37">
        <f t="shared" si="0"/>
        <v>5.7</v>
      </c>
      <c r="F18" s="98">
        <f t="shared" si="1"/>
        <v>14.25</v>
      </c>
      <c r="G18" s="99"/>
      <c r="H18" s="96">
        <v>0</v>
      </c>
      <c r="I18" s="85">
        <v>0</v>
      </c>
      <c r="J18" s="109">
        <v>0</v>
      </c>
    </row>
    <row r="19" spans="1:10" ht="15.75" x14ac:dyDescent="0.25">
      <c r="A19" s="5">
        <v>17</v>
      </c>
      <c r="B19" s="1" t="s">
        <v>15</v>
      </c>
      <c r="C19" s="8">
        <v>12.5</v>
      </c>
      <c r="D19" s="48">
        <v>17.2</v>
      </c>
      <c r="E19" s="37">
        <f t="shared" si="0"/>
        <v>29.7</v>
      </c>
      <c r="F19" s="98">
        <f t="shared" si="1"/>
        <v>74.25</v>
      </c>
      <c r="G19" s="100">
        <f>(D19/2)*5</f>
        <v>43</v>
      </c>
      <c r="H19" s="95">
        <v>20</v>
      </c>
      <c r="I19" s="95">
        <v>12</v>
      </c>
      <c r="J19" s="109">
        <v>0</v>
      </c>
    </row>
    <row r="20" spans="1:10" ht="15.75" x14ac:dyDescent="0.25">
      <c r="A20" s="5">
        <v>18</v>
      </c>
      <c r="B20" s="1" t="s">
        <v>16</v>
      </c>
      <c r="C20" s="8">
        <v>18.899999999999999</v>
      </c>
      <c r="D20" s="48">
        <v>35.1</v>
      </c>
      <c r="E20" s="37">
        <f t="shared" si="0"/>
        <v>54</v>
      </c>
      <c r="F20" s="98">
        <f t="shared" si="1"/>
        <v>135</v>
      </c>
      <c r="G20" s="99"/>
      <c r="H20" s="95">
        <v>40</v>
      </c>
      <c r="I20" s="95">
        <v>3</v>
      </c>
      <c r="J20" s="109">
        <v>0</v>
      </c>
    </row>
    <row r="21" spans="1:10" ht="15.75" x14ac:dyDescent="0.25">
      <c r="A21" s="5">
        <v>19</v>
      </c>
      <c r="B21" s="1" t="s">
        <v>17</v>
      </c>
      <c r="C21" s="8">
        <v>2</v>
      </c>
      <c r="D21" s="48">
        <v>45</v>
      </c>
      <c r="E21" s="37">
        <f t="shared" si="0"/>
        <v>47</v>
      </c>
      <c r="F21" s="98">
        <f t="shared" si="1"/>
        <v>117.5</v>
      </c>
      <c r="G21" s="99"/>
      <c r="H21" s="95">
        <v>18</v>
      </c>
      <c r="I21" s="85">
        <v>0</v>
      </c>
      <c r="J21" s="109">
        <v>0</v>
      </c>
    </row>
    <row r="22" spans="1:10" ht="15.75" x14ac:dyDescent="0.25">
      <c r="A22" s="5">
        <v>20</v>
      </c>
      <c r="B22" s="1" t="s">
        <v>18</v>
      </c>
      <c r="C22" s="8">
        <v>3.1</v>
      </c>
      <c r="D22" s="48">
        <v>16.399999999999999</v>
      </c>
      <c r="E22" s="37">
        <f t="shared" si="0"/>
        <v>19.5</v>
      </c>
      <c r="F22" s="98">
        <f t="shared" si="1"/>
        <v>48.75</v>
      </c>
      <c r="G22" s="100">
        <f t="shared" ref="G22:G23" si="3">(D22/2)*5</f>
        <v>41</v>
      </c>
      <c r="H22" s="95">
        <v>40</v>
      </c>
      <c r="I22" s="85">
        <v>0</v>
      </c>
      <c r="J22" s="109">
        <v>0</v>
      </c>
    </row>
    <row r="23" spans="1:10" ht="14.45" customHeight="1" x14ac:dyDescent="0.25">
      <c r="A23" s="5">
        <v>21</v>
      </c>
      <c r="B23" s="1" t="s">
        <v>19</v>
      </c>
      <c r="C23" s="8">
        <v>0.3</v>
      </c>
      <c r="D23" s="48">
        <v>76.8</v>
      </c>
      <c r="E23" s="37">
        <f t="shared" si="0"/>
        <v>77.099999999999994</v>
      </c>
      <c r="F23" s="98">
        <f t="shared" si="1"/>
        <v>192.75</v>
      </c>
      <c r="G23" s="100">
        <f t="shared" si="3"/>
        <v>192</v>
      </c>
      <c r="H23" s="95">
        <v>100</v>
      </c>
      <c r="I23" s="85">
        <v>0</v>
      </c>
      <c r="J23" s="109">
        <v>0</v>
      </c>
    </row>
    <row r="24" spans="1:10" ht="15.75" x14ac:dyDescent="0.25">
      <c r="A24" s="5">
        <v>22</v>
      </c>
      <c r="B24" s="1" t="s">
        <v>20</v>
      </c>
      <c r="C24" s="8">
        <v>55.8</v>
      </c>
      <c r="D24" s="48">
        <v>109.3</v>
      </c>
      <c r="E24" s="37">
        <f t="shared" si="0"/>
        <v>165.1</v>
      </c>
      <c r="F24" s="98">
        <f t="shared" si="1"/>
        <v>412.75</v>
      </c>
      <c r="G24" s="100">
        <f>(D24/2)*5</f>
        <v>273.25</v>
      </c>
      <c r="H24" s="95">
        <v>10</v>
      </c>
      <c r="I24" s="95">
        <v>15</v>
      </c>
      <c r="J24" s="109">
        <v>0</v>
      </c>
    </row>
    <row r="25" spans="1:10" ht="15.75" x14ac:dyDescent="0.25">
      <c r="A25" s="5">
        <v>23</v>
      </c>
      <c r="B25" s="1" t="s">
        <v>21</v>
      </c>
      <c r="C25" s="8">
        <v>2.9</v>
      </c>
      <c r="D25" s="48">
        <v>2.2000000000000002</v>
      </c>
      <c r="E25" s="37">
        <f t="shared" si="0"/>
        <v>5.0999999999999996</v>
      </c>
      <c r="F25" s="98">
        <f t="shared" si="1"/>
        <v>12.75</v>
      </c>
      <c r="G25" s="99"/>
      <c r="H25" s="96">
        <v>0</v>
      </c>
      <c r="I25" s="85">
        <v>0</v>
      </c>
      <c r="J25" s="109">
        <v>0</v>
      </c>
    </row>
    <row r="26" spans="1:10" ht="15.75" x14ac:dyDescent="0.25">
      <c r="A26" s="5">
        <v>24</v>
      </c>
      <c r="B26" s="1" t="s">
        <v>22</v>
      </c>
      <c r="C26" s="8">
        <v>3.5</v>
      </c>
      <c r="D26" s="48">
        <v>88.6</v>
      </c>
      <c r="E26" s="37">
        <f t="shared" si="0"/>
        <v>92.1</v>
      </c>
      <c r="F26" s="98">
        <f t="shared" si="1"/>
        <v>230.25</v>
      </c>
      <c r="G26" s="100">
        <f>(D26/2)*5</f>
        <v>221.5</v>
      </c>
      <c r="H26" s="95">
        <v>100</v>
      </c>
      <c r="I26" s="85">
        <v>0</v>
      </c>
      <c r="J26" s="109">
        <v>0</v>
      </c>
    </row>
    <row r="27" spans="1:10" ht="15.75" x14ac:dyDescent="0.25">
      <c r="A27" s="5">
        <v>25</v>
      </c>
      <c r="B27" s="1" t="s">
        <v>23</v>
      </c>
      <c r="C27" s="8">
        <v>7.5</v>
      </c>
      <c r="D27" s="48">
        <v>92.6</v>
      </c>
      <c r="E27" s="37">
        <f t="shared" si="0"/>
        <v>100.1</v>
      </c>
      <c r="F27" s="98">
        <f t="shared" si="1"/>
        <v>250.25</v>
      </c>
      <c r="G27" s="100">
        <f>(D27/2)*5</f>
        <v>231.5</v>
      </c>
      <c r="H27" s="95">
        <v>10</v>
      </c>
      <c r="I27" s="95">
        <v>5</v>
      </c>
      <c r="J27" s="109">
        <v>0</v>
      </c>
    </row>
    <row r="28" spans="1:10" ht="15.75" x14ac:dyDescent="0.25">
      <c r="A28" s="5">
        <v>26</v>
      </c>
      <c r="B28" s="1" t="s">
        <v>24</v>
      </c>
      <c r="C28" s="8">
        <v>0.8</v>
      </c>
      <c r="D28" s="48">
        <v>38.799999999999997</v>
      </c>
      <c r="E28" s="37">
        <f t="shared" si="0"/>
        <v>39.599999999999994</v>
      </c>
      <c r="F28" s="98">
        <f t="shared" si="1"/>
        <v>98.999999999999986</v>
      </c>
      <c r="G28" s="100">
        <f>(D28/2)*5</f>
        <v>97</v>
      </c>
      <c r="H28" s="95">
        <v>30</v>
      </c>
      <c r="I28" s="85">
        <v>0</v>
      </c>
      <c r="J28" s="109">
        <v>0</v>
      </c>
    </row>
    <row r="29" spans="1:10" ht="15.75" x14ac:dyDescent="0.25">
      <c r="A29" s="5">
        <v>27</v>
      </c>
      <c r="B29" s="1" t="s">
        <v>25</v>
      </c>
      <c r="C29" s="8">
        <v>2</v>
      </c>
      <c r="D29" s="48">
        <v>70.8</v>
      </c>
      <c r="E29" s="37">
        <f t="shared" si="0"/>
        <v>72.8</v>
      </c>
      <c r="F29" s="98">
        <f t="shared" si="1"/>
        <v>182</v>
      </c>
      <c r="G29" s="99"/>
      <c r="H29" s="95">
        <v>40</v>
      </c>
      <c r="I29" s="85">
        <v>0</v>
      </c>
      <c r="J29" s="109">
        <v>0</v>
      </c>
    </row>
    <row r="30" spans="1:10" ht="15.75" x14ac:dyDescent="0.25">
      <c r="A30" s="5">
        <v>28</v>
      </c>
      <c r="B30" s="1" t="s">
        <v>26</v>
      </c>
      <c r="C30" s="8">
        <v>2.6</v>
      </c>
      <c r="D30" s="48">
        <v>54.5</v>
      </c>
      <c r="E30" s="37">
        <f t="shared" si="0"/>
        <v>57.1</v>
      </c>
      <c r="F30" s="98">
        <f t="shared" si="1"/>
        <v>142.75</v>
      </c>
      <c r="G30" s="100">
        <f>(D30/2)*5</f>
        <v>136.25</v>
      </c>
      <c r="H30" s="95">
        <v>60</v>
      </c>
      <c r="I30" s="85">
        <v>0</v>
      </c>
      <c r="J30" s="109">
        <v>0</v>
      </c>
    </row>
    <row r="31" spans="1:10" ht="16.5" thickBot="1" x14ac:dyDescent="0.3">
      <c r="A31" s="16">
        <v>29</v>
      </c>
      <c r="B31" s="10" t="s">
        <v>27</v>
      </c>
      <c r="C31" s="11">
        <v>1.7</v>
      </c>
      <c r="D31" s="86">
        <v>100</v>
      </c>
      <c r="E31" s="38">
        <f t="shared" si="0"/>
        <v>101.7</v>
      </c>
      <c r="F31" s="106">
        <f t="shared" si="1"/>
        <v>254.25</v>
      </c>
      <c r="G31" s="107"/>
      <c r="H31" s="97">
        <v>50</v>
      </c>
      <c r="I31" s="111">
        <v>0</v>
      </c>
      <c r="J31" s="110">
        <v>0</v>
      </c>
    </row>
    <row r="32" spans="1:10" ht="16.5" thickBot="1" x14ac:dyDescent="0.3">
      <c r="A32" s="87"/>
      <c r="B32" s="88" t="s">
        <v>33</v>
      </c>
      <c r="C32" s="89">
        <f t="shared" ref="C32:H32" si="4">SUM(C3:C31)</f>
        <v>210.3</v>
      </c>
      <c r="D32" s="89">
        <f t="shared" si="4"/>
        <v>1426.6999999999998</v>
      </c>
      <c r="E32" s="90">
        <f t="shared" si="4"/>
        <v>1636.9999999999995</v>
      </c>
      <c r="F32" s="92">
        <f t="shared" si="4"/>
        <v>4092.5</v>
      </c>
      <c r="G32" s="92">
        <f t="shared" si="4"/>
        <v>2448.25</v>
      </c>
      <c r="H32" s="93">
        <f t="shared" si="4"/>
        <v>935</v>
      </c>
      <c r="I32" s="94">
        <f t="shared" ref="I32:J32" si="5">SUM(I3:I31)</f>
        <v>66</v>
      </c>
      <c r="J32" s="94">
        <f t="shared" si="5"/>
        <v>1</v>
      </c>
    </row>
    <row r="33" spans="6:10" s="2" customFormat="1" x14ac:dyDescent="0.25">
      <c r="F33" s="54"/>
      <c r="J33" s="81"/>
    </row>
    <row r="34" spans="6:10" s="2" customFormat="1" x14ac:dyDescent="0.25">
      <c r="F34" s="54"/>
      <c r="J34" s="81"/>
    </row>
    <row r="35" spans="6:10" s="2" customFormat="1" x14ac:dyDescent="0.25">
      <c r="F35" s="54"/>
      <c r="J35" s="81"/>
    </row>
    <row r="36" spans="6:10" s="2" customFormat="1" x14ac:dyDescent="0.25">
      <c r="F36" s="54"/>
      <c r="J36" s="81"/>
    </row>
    <row r="37" spans="6:10" s="2" customFormat="1" x14ac:dyDescent="0.25">
      <c r="F37" s="54"/>
      <c r="J37" s="81"/>
    </row>
    <row r="38" spans="6:10" s="2" customFormat="1" x14ac:dyDescent="0.25">
      <c r="F38" s="54"/>
      <c r="J38" s="81"/>
    </row>
    <row r="39" spans="6:10" s="2" customFormat="1" x14ac:dyDescent="0.25">
      <c r="F39" s="54"/>
      <c r="J39" s="81"/>
    </row>
    <row r="40" spans="6:10" s="2" customFormat="1" x14ac:dyDescent="0.25">
      <c r="F40" s="54"/>
      <c r="J40" s="81"/>
    </row>
    <row r="41" spans="6:10" s="2" customFormat="1" x14ac:dyDescent="0.25">
      <c r="F41" s="54"/>
      <c r="J41" s="81"/>
    </row>
    <row r="42" spans="6:10" s="2" customFormat="1" x14ac:dyDescent="0.25">
      <c r="F42" s="54"/>
      <c r="J42" s="81"/>
    </row>
    <row r="43" spans="6:10" s="2" customFormat="1" x14ac:dyDescent="0.25">
      <c r="F43" s="54"/>
      <c r="J43" s="81"/>
    </row>
    <row r="44" spans="6:10" s="2" customFormat="1" x14ac:dyDescent="0.25">
      <c r="F44" s="54"/>
      <c r="J44" s="81"/>
    </row>
    <row r="45" spans="6:10" s="2" customFormat="1" x14ac:dyDescent="0.25">
      <c r="F45" s="54"/>
      <c r="J45" s="81"/>
    </row>
    <row r="46" spans="6:10" s="2" customFormat="1" x14ac:dyDescent="0.25">
      <c r="F46" s="54"/>
      <c r="J46" s="81"/>
    </row>
    <row r="47" spans="6:10" s="2" customFormat="1" x14ac:dyDescent="0.25">
      <c r="F47" s="54"/>
      <c r="J47" s="81"/>
    </row>
    <row r="48" spans="6:10" s="2" customFormat="1" x14ac:dyDescent="0.25">
      <c r="F48" s="54"/>
      <c r="J48" s="81"/>
    </row>
    <row r="49" spans="6:10" s="2" customFormat="1" x14ac:dyDescent="0.25">
      <c r="F49" s="54"/>
      <c r="J49" s="81"/>
    </row>
    <row r="50" spans="6:10" s="2" customFormat="1" x14ac:dyDescent="0.25">
      <c r="F50" s="54"/>
      <c r="J50" s="81"/>
    </row>
    <row r="51" spans="6:10" s="2" customFormat="1" x14ac:dyDescent="0.25">
      <c r="F51" s="54"/>
      <c r="J51" s="81"/>
    </row>
    <row r="52" spans="6:10" s="2" customFormat="1" x14ac:dyDescent="0.25">
      <c r="F52" s="54"/>
      <c r="J52" s="81"/>
    </row>
    <row r="53" spans="6:10" s="2" customFormat="1" x14ac:dyDescent="0.25">
      <c r="F53" s="54"/>
      <c r="J53" s="81"/>
    </row>
    <row r="54" spans="6:10" s="2" customFormat="1" x14ac:dyDescent="0.25">
      <c r="F54" s="54"/>
      <c r="J54" s="81"/>
    </row>
    <row r="55" spans="6:10" s="2" customFormat="1" x14ac:dyDescent="0.25">
      <c r="F55" s="54"/>
      <c r="J55" s="81"/>
    </row>
    <row r="56" spans="6:10" s="2" customFormat="1" x14ac:dyDescent="0.25">
      <c r="F56" s="54"/>
      <c r="J56" s="81"/>
    </row>
    <row r="57" spans="6:10" s="2" customFormat="1" x14ac:dyDescent="0.25">
      <c r="F57" s="54"/>
      <c r="J57" s="81"/>
    </row>
    <row r="58" spans="6:10" s="2" customFormat="1" x14ac:dyDescent="0.25">
      <c r="F58" s="54"/>
      <c r="J58" s="81"/>
    </row>
    <row r="59" spans="6:10" s="2" customFormat="1" x14ac:dyDescent="0.25">
      <c r="F59" s="54"/>
      <c r="J59" s="81"/>
    </row>
    <row r="60" spans="6:10" s="2" customFormat="1" x14ac:dyDescent="0.25">
      <c r="F60" s="54"/>
      <c r="J60" s="81"/>
    </row>
    <row r="61" spans="6:10" s="2" customFormat="1" x14ac:dyDescent="0.25">
      <c r="F61" s="54"/>
      <c r="J61" s="81"/>
    </row>
    <row r="62" spans="6:10" s="2" customFormat="1" x14ac:dyDescent="0.25">
      <c r="F62" s="54"/>
      <c r="J62" s="81"/>
    </row>
    <row r="63" spans="6:10" s="2" customFormat="1" x14ac:dyDescent="0.25">
      <c r="F63" s="54"/>
      <c r="J63" s="81"/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B13" zoomScaleNormal="100" workbookViewId="0">
      <selection activeCell="R22" sqref="R22"/>
    </sheetView>
  </sheetViews>
  <sheetFormatPr defaultColWidth="8.85546875" defaultRowHeight="15" x14ac:dyDescent="0.25"/>
  <cols>
    <col min="1" max="1" width="4.28515625" style="2" customWidth="1"/>
    <col min="2" max="2" width="30.140625" style="2" customWidth="1"/>
    <col min="3" max="4" width="11.140625" style="82" customWidth="1"/>
    <col min="5" max="5" width="13.7109375" style="82" customWidth="1"/>
    <col min="6" max="6" width="9" style="55" customWidth="1"/>
    <col min="7" max="7" width="12.5703125" style="2" customWidth="1"/>
    <col min="8" max="9" width="15.7109375" style="2" customWidth="1"/>
    <col min="10" max="16384" width="8.85546875" style="2"/>
  </cols>
  <sheetData>
    <row r="1" spans="1:9" ht="19.5" thickBot="1" x14ac:dyDescent="0.35">
      <c r="A1" s="158" t="s">
        <v>65</v>
      </c>
      <c r="B1" s="158"/>
      <c r="C1" s="158"/>
      <c r="D1" s="158"/>
      <c r="E1" s="158"/>
      <c r="F1" s="158"/>
      <c r="G1" s="158"/>
      <c r="H1" s="158"/>
      <c r="I1" s="158"/>
    </row>
    <row r="2" spans="1:9" ht="19.5" thickBot="1" x14ac:dyDescent="0.35">
      <c r="A2" s="169" t="s">
        <v>29</v>
      </c>
      <c r="B2" s="167" t="s">
        <v>30</v>
      </c>
      <c r="C2" s="127"/>
      <c r="D2" s="127"/>
      <c r="E2" s="127"/>
      <c r="F2" s="165" t="s">
        <v>57</v>
      </c>
      <c r="G2" s="165" t="s">
        <v>58</v>
      </c>
      <c r="H2" s="163" t="s">
        <v>61</v>
      </c>
      <c r="I2" s="164"/>
    </row>
    <row r="3" spans="1:9" ht="45.75" thickBot="1" x14ac:dyDescent="0.3">
      <c r="A3" s="170"/>
      <c r="B3" s="168"/>
      <c r="C3" s="6" t="s">
        <v>31</v>
      </c>
      <c r="D3" s="6" t="s">
        <v>32</v>
      </c>
      <c r="E3" s="128" t="s">
        <v>51</v>
      </c>
      <c r="F3" s="166"/>
      <c r="G3" s="166"/>
      <c r="H3" s="138" t="s">
        <v>64</v>
      </c>
      <c r="I3" s="145" t="s">
        <v>69</v>
      </c>
    </row>
    <row r="4" spans="1:9" ht="15.75" x14ac:dyDescent="0.25">
      <c r="A4" s="140">
        <v>1</v>
      </c>
      <c r="B4" s="141" t="s">
        <v>28</v>
      </c>
      <c r="C4" s="120">
        <v>6.5</v>
      </c>
      <c r="D4" s="58">
        <v>45.1</v>
      </c>
      <c r="E4" s="59">
        <f>C4+D4</f>
        <v>51.6</v>
      </c>
      <c r="F4" s="59">
        <f t="shared" ref="F4:F34" si="0">(E4/2)*5</f>
        <v>129</v>
      </c>
      <c r="G4" s="137" t="s">
        <v>59</v>
      </c>
      <c r="H4" s="146">
        <v>88</v>
      </c>
      <c r="I4" s="123">
        <v>2</v>
      </c>
    </row>
    <row r="5" spans="1:9" ht="15.75" x14ac:dyDescent="0.25">
      <c r="A5" s="140">
        <v>2</v>
      </c>
      <c r="B5" s="142" t="s">
        <v>0</v>
      </c>
      <c r="C5" s="60">
        <v>20.7</v>
      </c>
      <c r="D5" s="61">
        <v>124.7</v>
      </c>
      <c r="E5" s="65">
        <f t="shared" ref="E5:E34" si="1">C5+D5</f>
        <v>145.4</v>
      </c>
      <c r="F5" s="59">
        <f t="shared" si="0"/>
        <v>363.5</v>
      </c>
      <c r="G5" s="148">
        <f t="shared" ref="G5:G34" si="2">(D5/2)*5</f>
        <v>311.75</v>
      </c>
      <c r="H5" s="114">
        <v>30</v>
      </c>
      <c r="I5" s="113">
        <v>5</v>
      </c>
    </row>
    <row r="6" spans="1:9" ht="15.75" x14ac:dyDescent="0.25">
      <c r="A6" s="140">
        <v>3</v>
      </c>
      <c r="B6" s="142" t="s">
        <v>1</v>
      </c>
      <c r="C6" s="60">
        <v>2.2999999999999998</v>
      </c>
      <c r="D6" s="61">
        <v>36.5</v>
      </c>
      <c r="E6" s="65">
        <f t="shared" si="1"/>
        <v>38.799999999999997</v>
      </c>
      <c r="F6" s="59">
        <f t="shared" si="0"/>
        <v>97</v>
      </c>
      <c r="G6" s="148">
        <f t="shared" si="2"/>
        <v>91.25</v>
      </c>
      <c r="H6" s="114">
        <v>1</v>
      </c>
      <c r="I6" s="113">
        <v>0</v>
      </c>
    </row>
    <row r="7" spans="1:9" ht="15.75" x14ac:dyDescent="0.25">
      <c r="A7" s="140">
        <v>4</v>
      </c>
      <c r="B7" s="142" t="s">
        <v>2</v>
      </c>
      <c r="C7" s="60">
        <v>6.4</v>
      </c>
      <c r="D7" s="61">
        <v>89.2</v>
      </c>
      <c r="E7" s="65">
        <f t="shared" si="1"/>
        <v>95.600000000000009</v>
      </c>
      <c r="F7" s="59">
        <f t="shared" si="0"/>
        <v>239.00000000000003</v>
      </c>
      <c r="G7" s="137" t="s">
        <v>59</v>
      </c>
      <c r="H7" s="114">
        <v>10</v>
      </c>
      <c r="I7" s="113">
        <v>2</v>
      </c>
    </row>
    <row r="8" spans="1:9" ht="15.75" x14ac:dyDescent="0.25">
      <c r="A8" s="140">
        <v>5</v>
      </c>
      <c r="B8" s="142" t="s">
        <v>3</v>
      </c>
      <c r="C8" s="60">
        <v>23.9</v>
      </c>
      <c r="D8" s="61">
        <v>124.7</v>
      </c>
      <c r="E8" s="65">
        <f t="shared" si="1"/>
        <v>148.6</v>
      </c>
      <c r="F8" s="59">
        <f t="shared" si="0"/>
        <v>371.5</v>
      </c>
      <c r="G8" s="137" t="s">
        <v>59</v>
      </c>
      <c r="H8" s="114">
        <v>15</v>
      </c>
      <c r="I8" s="113">
        <v>6</v>
      </c>
    </row>
    <row r="9" spans="1:9" ht="15.75" x14ac:dyDescent="0.25">
      <c r="A9" s="140">
        <v>6</v>
      </c>
      <c r="B9" s="142" t="s">
        <v>4</v>
      </c>
      <c r="C9" s="60">
        <v>15.8</v>
      </c>
      <c r="D9" s="61">
        <v>28.3</v>
      </c>
      <c r="E9" s="65">
        <f t="shared" si="1"/>
        <v>44.1</v>
      </c>
      <c r="F9" s="59">
        <f t="shared" si="0"/>
        <v>110.25</v>
      </c>
      <c r="G9" s="148">
        <f t="shared" si="2"/>
        <v>70.75</v>
      </c>
      <c r="H9" s="114">
        <v>5</v>
      </c>
      <c r="I9" s="113">
        <v>4</v>
      </c>
    </row>
    <row r="10" spans="1:9" ht="15.75" x14ac:dyDescent="0.25">
      <c r="A10" s="140">
        <v>7</v>
      </c>
      <c r="B10" s="142" t="s">
        <v>5</v>
      </c>
      <c r="C10" s="60">
        <v>2</v>
      </c>
      <c r="D10" s="61">
        <v>37.299999999999997</v>
      </c>
      <c r="E10" s="65">
        <f t="shared" si="1"/>
        <v>39.299999999999997</v>
      </c>
      <c r="F10" s="59">
        <f t="shared" si="0"/>
        <v>98.25</v>
      </c>
      <c r="G10" s="148">
        <f t="shared" si="2"/>
        <v>93.25</v>
      </c>
      <c r="H10" s="114">
        <v>20</v>
      </c>
      <c r="I10" s="113">
        <v>0</v>
      </c>
    </row>
    <row r="11" spans="1:9" ht="15.75" x14ac:dyDescent="0.25">
      <c r="A11" s="140">
        <v>8</v>
      </c>
      <c r="B11" s="142" t="s">
        <v>6</v>
      </c>
      <c r="C11" s="60">
        <v>22.6</v>
      </c>
      <c r="D11" s="61">
        <v>71.2</v>
      </c>
      <c r="E11" s="65">
        <f t="shared" si="1"/>
        <v>93.800000000000011</v>
      </c>
      <c r="F11" s="59">
        <f t="shared" si="0"/>
        <v>234.50000000000003</v>
      </c>
      <c r="G11" s="148">
        <f t="shared" si="2"/>
        <v>178</v>
      </c>
      <c r="H11" s="114">
        <v>60</v>
      </c>
      <c r="I11" s="113">
        <v>6</v>
      </c>
    </row>
    <row r="12" spans="1:9" ht="15.75" x14ac:dyDescent="0.25">
      <c r="A12" s="140">
        <v>9</v>
      </c>
      <c r="B12" s="142" t="s">
        <v>66</v>
      </c>
      <c r="C12" s="60">
        <v>3.6</v>
      </c>
      <c r="D12" s="61">
        <v>53.2</v>
      </c>
      <c r="E12" s="65">
        <f t="shared" si="1"/>
        <v>56.800000000000004</v>
      </c>
      <c r="F12" s="59">
        <f t="shared" si="0"/>
        <v>142</v>
      </c>
      <c r="G12" s="148">
        <f t="shared" si="2"/>
        <v>133</v>
      </c>
      <c r="H12" s="114">
        <v>30</v>
      </c>
      <c r="I12" s="113">
        <v>0</v>
      </c>
    </row>
    <row r="13" spans="1:9" ht="15.75" x14ac:dyDescent="0.25">
      <c r="A13" s="140">
        <v>10</v>
      </c>
      <c r="B13" s="142" t="s">
        <v>7</v>
      </c>
      <c r="C13" s="60">
        <v>1.3</v>
      </c>
      <c r="D13" s="61">
        <v>13.5</v>
      </c>
      <c r="E13" s="65">
        <f t="shared" si="1"/>
        <v>14.8</v>
      </c>
      <c r="F13" s="59">
        <f t="shared" si="0"/>
        <v>37</v>
      </c>
      <c r="G13" s="148">
        <f t="shared" si="2"/>
        <v>33.75</v>
      </c>
      <c r="H13" s="114">
        <v>30</v>
      </c>
      <c r="I13" s="113">
        <v>1</v>
      </c>
    </row>
    <row r="14" spans="1:9" ht="15.75" x14ac:dyDescent="0.25">
      <c r="A14" s="140">
        <v>11</v>
      </c>
      <c r="B14" s="142" t="s">
        <v>8</v>
      </c>
      <c r="C14" s="60">
        <v>4.2</v>
      </c>
      <c r="D14" s="61">
        <v>16.8</v>
      </c>
      <c r="E14" s="65">
        <f t="shared" si="1"/>
        <v>21</v>
      </c>
      <c r="F14" s="59">
        <f t="shared" si="0"/>
        <v>52.5</v>
      </c>
      <c r="G14" s="148">
        <f t="shared" si="2"/>
        <v>42</v>
      </c>
      <c r="H14" s="114">
        <v>0</v>
      </c>
      <c r="I14" s="113">
        <v>0</v>
      </c>
    </row>
    <row r="15" spans="1:9" ht="15.75" x14ac:dyDescent="0.25">
      <c r="A15" s="140">
        <v>12</v>
      </c>
      <c r="B15" s="143" t="s">
        <v>9</v>
      </c>
      <c r="C15" s="8">
        <v>0.9</v>
      </c>
      <c r="D15" s="48">
        <v>83</v>
      </c>
      <c r="E15" s="37">
        <f t="shared" si="1"/>
        <v>83.9</v>
      </c>
      <c r="F15" s="59">
        <f t="shared" si="0"/>
        <v>209.75</v>
      </c>
      <c r="G15" s="148">
        <f t="shared" si="2"/>
        <v>207.5</v>
      </c>
      <c r="H15" s="114">
        <v>30</v>
      </c>
      <c r="I15" s="113">
        <v>0</v>
      </c>
    </row>
    <row r="16" spans="1:9" ht="15.75" x14ac:dyDescent="0.25">
      <c r="A16" s="140">
        <v>13</v>
      </c>
      <c r="B16" s="143" t="s">
        <v>10</v>
      </c>
      <c r="C16" s="8">
        <v>0.5</v>
      </c>
      <c r="D16" s="48">
        <v>21.1</v>
      </c>
      <c r="E16" s="37">
        <f t="shared" si="1"/>
        <v>21.6</v>
      </c>
      <c r="F16" s="59">
        <f t="shared" si="0"/>
        <v>54</v>
      </c>
      <c r="G16" s="137" t="s">
        <v>59</v>
      </c>
      <c r="H16" s="114">
        <v>50</v>
      </c>
      <c r="I16" s="113">
        <v>0</v>
      </c>
    </row>
    <row r="17" spans="1:9" ht="15.75" x14ac:dyDescent="0.25">
      <c r="A17" s="140">
        <v>14</v>
      </c>
      <c r="B17" s="143" t="s">
        <v>12</v>
      </c>
      <c r="C17" s="8">
        <v>0</v>
      </c>
      <c r="D17" s="48">
        <v>5</v>
      </c>
      <c r="E17" s="37">
        <f t="shared" si="1"/>
        <v>5</v>
      </c>
      <c r="F17" s="59">
        <f t="shared" si="0"/>
        <v>12.5</v>
      </c>
      <c r="G17" s="148">
        <f t="shared" si="2"/>
        <v>12.5</v>
      </c>
      <c r="H17" s="114">
        <v>40</v>
      </c>
      <c r="I17" s="113">
        <v>0</v>
      </c>
    </row>
    <row r="18" spans="1:9" ht="15.75" x14ac:dyDescent="0.25">
      <c r="A18" s="140">
        <v>15</v>
      </c>
      <c r="B18" s="143" t="s">
        <v>13</v>
      </c>
      <c r="C18" s="8">
        <v>3.5</v>
      </c>
      <c r="D18" s="48">
        <v>15.9</v>
      </c>
      <c r="E18" s="37">
        <f t="shared" si="1"/>
        <v>19.399999999999999</v>
      </c>
      <c r="F18" s="59">
        <f t="shared" si="0"/>
        <v>48.5</v>
      </c>
      <c r="G18" s="148">
        <f t="shared" si="2"/>
        <v>39.75</v>
      </c>
      <c r="H18" s="114">
        <v>0</v>
      </c>
      <c r="I18" s="113">
        <v>0</v>
      </c>
    </row>
    <row r="19" spans="1:9" ht="15.75" x14ac:dyDescent="0.25">
      <c r="A19" s="140">
        <v>16</v>
      </c>
      <c r="B19" s="143" t="s">
        <v>14</v>
      </c>
      <c r="C19" s="8">
        <v>0</v>
      </c>
      <c r="D19" s="48">
        <v>5.7</v>
      </c>
      <c r="E19" s="37">
        <f t="shared" si="1"/>
        <v>5.7</v>
      </c>
      <c r="F19" s="59">
        <f t="shared" si="0"/>
        <v>14.25</v>
      </c>
      <c r="G19" s="148">
        <f t="shared" si="2"/>
        <v>14.25</v>
      </c>
      <c r="H19" s="114">
        <v>0</v>
      </c>
      <c r="I19" s="113">
        <v>0</v>
      </c>
    </row>
    <row r="20" spans="1:9" ht="15.75" x14ac:dyDescent="0.25">
      <c r="A20" s="140">
        <v>17</v>
      </c>
      <c r="B20" s="143" t="s">
        <v>15</v>
      </c>
      <c r="C20" s="8">
        <v>12.5</v>
      </c>
      <c r="D20" s="48">
        <v>17.2</v>
      </c>
      <c r="E20" s="37">
        <f t="shared" si="1"/>
        <v>29.7</v>
      </c>
      <c r="F20" s="59">
        <f t="shared" si="0"/>
        <v>74.25</v>
      </c>
      <c r="G20" s="148">
        <f t="shared" si="2"/>
        <v>43</v>
      </c>
      <c r="H20" s="114">
        <v>20</v>
      </c>
      <c r="I20" s="113">
        <v>6</v>
      </c>
    </row>
    <row r="21" spans="1:9" ht="15.75" x14ac:dyDescent="0.25">
      <c r="A21" s="140">
        <v>18</v>
      </c>
      <c r="B21" s="143" t="s">
        <v>16</v>
      </c>
      <c r="C21" s="8">
        <v>8.9</v>
      </c>
      <c r="D21" s="48">
        <v>35.1</v>
      </c>
      <c r="E21" s="37">
        <f t="shared" si="1"/>
        <v>44</v>
      </c>
      <c r="F21" s="59">
        <f t="shared" si="0"/>
        <v>110</v>
      </c>
      <c r="G21" s="137" t="s">
        <v>59</v>
      </c>
      <c r="H21" s="114">
        <v>11</v>
      </c>
      <c r="I21" s="113">
        <v>5</v>
      </c>
    </row>
    <row r="22" spans="1:9" ht="15.75" x14ac:dyDescent="0.25">
      <c r="A22" s="140">
        <v>19</v>
      </c>
      <c r="B22" s="143" t="s">
        <v>67</v>
      </c>
      <c r="C22" s="8">
        <v>4.5</v>
      </c>
      <c r="D22" s="48">
        <v>48.6</v>
      </c>
      <c r="E22" s="37">
        <f t="shared" si="1"/>
        <v>53.1</v>
      </c>
      <c r="F22" s="59">
        <f t="shared" si="0"/>
        <v>132.75</v>
      </c>
      <c r="G22" s="137" t="s">
        <v>59</v>
      </c>
      <c r="H22" s="114">
        <v>30</v>
      </c>
      <c r="I22" s="113">
        <v>2</v>
      </c>
    </row>
    <row r="23" spans="1:9" ht="15.75" x14ac:dyDescent="0.25">
      <c r="A23" s="140">
        <v>20</v>
      </c>
      <c r="B23" s="143" t="s">
        <v>17</v>
      </c>
      <c r="C23" s="8">
        <v>2</v>
      </c>
      <c r="D23" s="48">
        <v>45</v>
      </c>
      <c r="E23" s="37">
        <f t="shared" si="1"/>
        <v>47</v>
      </c>
      <c r="F23" s="59">
        <f t="shared" si="0"/>
        <v>117.5</v>
      </c>
      <c r="G23" s="137" t="s">
        <v>59</v>
      </c>
      <c r="H23" s="114">
        <v>15</v>
      </c>
      <c r="I23" s="113">
        <v>0</v>
      </c>
    </row>
    <row r="24" spans="1:9" ht="15.75" x14ac:dyDescent="0.25">
      <c r="A24" s="140">
        <v>21</v>
      </c>
      <c r="B24" s="143" t="s">
        <v>18</v>
      </c>
      <c r="C24" s="8">
        <v>3.5</v>
      </c>
      <c r="D24" s="48">
        <v>16.399999999999999</v>
      </c>
      <c r="E24" s="37">
        <f t="shared" si="1"/>
        <v>19.899999999999999</v>
      </c>
      <c r="F24" s="59">
        <f t="shared" si="0"/>
        <v>49.75</v>
      </c>
      <c r="G24" s="148">
        <f t="shared" si="2"/>
        <v>41</v>
      </c>
      <c r="H24" s="114">
        <v>15</v>
      </c>
      <c r="I24" s="113">
        <v>0</v>
      </c>
    </row>
    <row r="25" spans="1:9" ht="14.45" customHeight="1" x14ac:dyDescent="0.25">
      <c r="A25" s="140">
        <v>22</v>
      </c>
      <c r="B25" s="143" t="s">
        <v>19</v>
      </c>
      <c r="C25" s="8">
        <v>0.3</v>
      </c>
      <c r="D25" s="48">
        <v>76.8</v>
      </c>
      <c r="E25" s="37">
        <f t="shared" si="1"/>
        <v>77.099999999999994</v>
      </c>
      <c r="F25" s="59">
        <f t="shared" si="0"/>
        <v>192.75</v>
      </c>
      <c r="G25" s="137" t="s">
        <v>59</v>
      </c>
      <c r="H25" s="114">
        <v>40</v>
      </c>
      <c r="I25" s="113">
        <v>0</v>
      </c>
    </row>
    <row r="26" spans="1:9" ht="15.75" x14ac:dyDescent="0.25">
      <c r="A26" s="140">
        <v>23</v>
      </c>
      <c r="B26" s="143" t="s">
        <v>20</v>
      </c>
      <c r="C26" s="8">
        <v>55.8</v>
      </c>
      <c r="D26" s="48">
        <v>109.3</v>
      </c>
      <c r="E26" s="37">
        <f t="shared" si="1"/>
        <v>165.1</v>
      </c>
      <c r="F26" s="59">
        <f t="shared" si="0"/>
        <v>412.75</v>
      </c>
      <c r="G26" s="148">
        <f t="shared" si="2"/>
        <v>273.25</v>
      </c>
      <c r="H26" s="114">
        <v>15</v>
      </c>
      <c r="I26" s="113">
        <v>10</v>
      </c>
    </row>
    <row r="27" spans="1:9" ht="15.75" x14ac:dyDescent="0.25">
      <c r="A27" s="140">
        <v>24</v>
      </c>
      <c r="B27" s="143" t="s">
        <v>21</v>
      </c>
      <c r="C27" s="8">
        <v>17.8</v>
      </c>
      <c r="D27" s="48">
        <v>51.9</v>
      </c>
      <c r="E27" s="37">
        <f t="shared" si="1"/>
        <v>69.7</v>
      </c>
      <c r="F27" s="59">
        <f t="shared" si="0"/>
        <v>174.25</v>
      </c>
      <c r="G27" s="148">
        <f t="shared" si="2"/>
        <v>129.75</v>
      </c>
      <c r="H27" s="114">
        <v>18</v>
      </c>
      <c r="I27" s="113">
        <v>4</v>
      </c>
    </row>
    <row r="28" spans="1:9" ht="15.75" x14ac:dyDescent="0.25">
      <c r="A28" s="140">
        <v>25</v>
      </c>
      <c r="B28" s="143" t="s">
        <v>22</v>
      </c>
      <c r="C28" s="8">
        <v>3.5</v>
      </c>
      <c r="D28" s="48">
        <v>88.6</v>
      </c>
      <c r="E28" s="37">
        <f t="shared" si="1"/>
        <v>92.1</v>
      </c>
      <c r="F28" s="59">
        <f t="shared" si="0"/>
        <v>230.25</v>
      </c>
      <c r="G28" s="137" t="s">
        <v>59</v>
      </c>
      <c r="H28" s="114">
        <v>50</v>
      </c>
      <c r="I28" s="113">
        <v>0</v>
      </c>
    </row>
    <row r="29" spans="1:9" ht="15.75" x14ac:dyDescent="0.25">
      <c r="A29" s="140">
        <v>26</v>
      </c>
      <c r="B29" s="143" t="s">
        <v>23</v>
      </c>
      <c r="C29" s="8">
        <v>7.5</v>
      </c>
      <c r="D29" s="48">
        <v>92.6</v>
      </c>
      <c r="E29" s="37">
        <f t="shared" si="1"/>
        <v>100.1</v>
      </c>
      <c r="F29" s="59">
        <f t="shared" si="0"/>
        <v>250.25</v>
      </c>
      <c r="G29" s="148">
        <f t="shared" si="2"/>
        <v>231.5</v>
      </c>
      <c r="H29" s="114">
        <v>12</v>
      </c>
      <c r="I29" s="113">
        <v>5</v>
      </c>
    </row>
    <row r="30" spans="1:9" ht="15.75" x14ac:dyDescent="0.25">
      <c r="A30" s="140">
        <v>27</v>
      </c>
      <c r="B30" s="143" t="s">
        <v>24</v>
      </c>
      <c r="C30" s="8">
        <v>0.8</v>
      </c>
      <c r="D30" s="48">
        <v>38.799999999999997</v>
      </c>
      <c r="E30" s="37">
        <f t="shared" si="1"/>
        <v>39.599999999999994</v>
      </c>
      <c r="F30" s="59">
        <f t="shared" si="0"/>
        <v>98.999999999999986</v>
      </c>
      <c r="G30" s="148">
        <f t="shared" si="2"/>
        <v>97</v>
      </c>
      <c r="H30" s="114">
        <v>25</v>
      </c>
      <c r="I30" s="113">
        <v>0</v>
      </c>
    </row>
    <row r="31" spans="1:9" ht="15.75" x14ac:dyDescent="0.25">
      <c r="A31" s="140">
        <v>28</v>
      </c>
      <c r="B31" s="143" t="s">
        <v>25</v>
      </c>
      <c r="C31" s="8">
        <v>2</v>
      </c>
      <c r="D31" s="48">
        <v>70.8</v>
      </c>
      <c r="E31" s="37">
        <f t="shared" si="1"/>
        <v>72.8</v>
      </c>
      <c r="F31" s="59">
        <f t="shared" si="0"/>
        <v>182</v>
      </c>
      <c r="G31" s="148">
        <f t="shared" si="2"/>
        <v>177</v>
      </c>
      <c r="H31" s="114">
        <v>136</v>
      </c>
      <c r="I31" s="113">
        <v>0</v>
      </c>
    </row>
    <row r="32" spans="1:9" ht="15.75" x14ac:dyDescent="0.25">
      <c r="A32" s="140">
        <v>29</v>
      </c>
      <c r="B32" s="143" t="s">
        <v>26</v>
      </c>
      <c r="C32" s="8">
        <v>2.6</v>
      </c>
      <c r="D32" s="48">
        <v>54.5</v>
      </c>
      <c r="E32" s="37">
        <f t="shared" si="1"/>
        <v>57.1</v>
      </c>
      <c r="F32" s="59">
        <f t="shared" si="0"/>
        <v>142.75</v>
      </c>
      <c r="G32" s="148">
        <f t="shared" si="2"/>
        <v>136.25</v>
      </c>
      <c r="H32" s="114">
        <v>50</v>
      </c>
      <c r="I32" s="113">
        <v>0</v>
      </c>
    </row>
    <row r="33" spans="1:9" ht="15.75" x14ac:dyDescent="0.25">
      <c r="A33" s="140">
        <v>30</v>
      </c>
      <c r="B33" s="144" t="s">
        <v>27</v>
      </c>
      <c r="C33" s="8">
        <v>1.7</v>
      </c>
      <c r="D33" s="48">
        <v>95.4</v>
      </c>
      <c r="E33" s="37">
        <f t="shared" si="1"/>
        <v>97.100000000000009</v>
      </c>
      <c r="F33" s="65">
        <f t="shared" si="0"/>
        <v>242.75000000000003</v>
      </c>
      <c r="G33" s="137" t="s">
        <v>59</v>
      </c>
      <c r="H33" s="114">
        <v>15</v>
      </c>
      <c r="I33" s="113">
        <v>0</v>
      </c>
    </row>
    <row r="34" spans="1:9" ht="16.5" thickBot="1" x14ac:dyDescent="0.3">
      <c r="A34" s="140">
        <v>31</v>
      </c>
      <c r="B34" s="144" t="s">
        <v>68</v>
      </c>
      <c r="C34" s="11">
        <v>8.3000000000000007</v>
      </c>
      <c r="D34" s="86">
        <v>60.5</v>
      </c>
      <c r="E34" s="38">
        <f t="shared" si="1"/>
        <v>68.8</v>
      </c>
      <c r="F34" s="147">
        <f t="shared" si="0"/>
        <v>172</v>
      </c>
      <c r="G34" s="149">
        <f t="shared" si="2"/>
        <v>151.25</v>
      </c>
      <c r="H34" s="116">
        <v>30</v>
      </c>
      <c r="I34" s="117">
        <v>2</v>
      </c>
    </row>
    <row r="35" spans="1:9" ht="16.5" thickBot="1" x14ac:dyDescent="0.3">
      <c r="A35" s="17"/>
      <c r="B35" s="139" t="s">
        <v>33</v>
      </c>
      <c r="C35" s="89">
        <f t="shared" ref="C35:I35" si="3">SUM(C4:C34)</f>
        <v>245.9</v>
      </c>
      <c r="D35" s="89">
        <f t="shared" si="3"/>
        <v>1672.7</v>
      </c>
      <c r="E35" s="90">
        <f t="shared" si="3"/>
        <v>1918.5999999999995</v>
      </c>
      <c r="F35" s="91">
        <f t="shared" si="3"/>
        <v>4796.5</v>
      </c>
      <c r="G35" s="91">
        <f t="shared" si="3"/>
        <v>2507.75</v>
      </c>
      <c r="H35" s="93">
        <f t="shared" si="3"/>
        <v>891</v>
      </c>
      <c r="I35" s="94">
        <f t="shared" si="3"/>
        <v>60</v>
      </c>
    </row>
    <row r="36" spans="1:9" x14ac:dyDescent="0.25">
      <c r="C36" s="2"/>
      <c r="D36" s="2"/>
      <c r="E36" s="2"/>
      <c r="F36" s="54"/>
    </row>
    <row r="37" spans="1:9" x14ac:dyDescent="0.25">
      <c r="B37" s="150" t="s">
        <v>70</v>
      </c>
      <c r="C37" s="2"/>
      <c r="D37" s="2"/>
      <c r="E37" s="2"/>
      <c r="F37" s="54"/>
    </row>
    <row r="38" spans="1:9" x14ac:dyDescent="0.25">
      <c r="C38" s="2"/>
      <c r="D38" s="2"/>
      <c r="E38" s="2"/>
      <c r="F38" s="54"/>
    </row>
    <row r="39" spans="1:9" x14ac:dyDescent="0.25">
      <c r="C39" s="2"/>
      <c r="D39" s="2"/>
      <c r="E39" s="2"/>
      <c r="F39" s="54"/>
    </row>
    <row r="40" spans="1:9" x14ac:dyDescent="0.25">
      <c r="C40" s="2"/>
      <c r="D40" s="2"/>
      <c r="E40" s="2"/>
      <c r="F40" s="54"/>
    </row>
    <row r="41" spans="1:9" x14ac:dyDescent="0.25">
      <c r="C41" s="2"/>
      <c r="D41" s="2"/>
      <c r="E41" s="2"/>
      <c r="F41" s="54"/>
    </row>
    <row r="42" spans="1:9" x14ac:dyDescent="0.25">
      <c r="C42" s="2"/>
      <c r="D42" s="2"/>
      <c r="E42" s="2"/>
      <c r="F42" s="54"/>
    </row>
    <row r="43" spans="1:9" x14ac:dyDescent="0.25">
      <c r="C43" s="2"/>
      <c r="D43" s="2"/>
      <c r="E43" s="2"/>
      <c r="F43" s="54"/>
    </row>
    <row r="44" spans="1:9" x14ac:dyDescent="0.25">
      <c r="C44" s="2"/>
      <c r="D44" s="2"/>
      <c r="E44" s="2"/>
      <c r="F44" s="54"/>
    </row>
    <row r="45" spans="1:9" x14ac:dyDescent="0.25">
      <c r="C45" s="2"/>
      <c r="D45" s="2"/>
      <c r="E45" s="2"/>
      <c r="F45" s="54"/>
    </row>
    <row r="46" spans="1:9" x14ac:dyDescent="0.25">
      <c r="C46" s="2"/>
      <c r="D46" s="2"/>
      <c r="E46" s="2"/>
      <c r="F46" s="54"/>
    </row>
    <row r="47" spans="1:9" x14ac:dyDescent="0.25">
      <c r="C47" s="2"/>
      <c r="D47" s="2"/>
      <c r="E47" s="2"/>
      <c r="F47" s="54"/>
    </row>
    <row r="48" spans="1:9" x14ac:dyDescent="0.25">
      <c r="C48" s="2"/>
      <c r="D48" s="2"/>
      <c r="E48" s="2"/>
      <c r="F48" s="54"/>
    </row>
    <row r="49" spans="3:6" x14ac:dyDescent="0.25">
      <c r="C49" s="2"/>
      <c r="D49" s="2"/>
      <c r="E49" s="2"/>
      <c r="F49" s="54"/>
    </row>
    <row r="50" spans="3:6" x14ac:dyDescent="0.25">
      <c r="C50" s="2"/>
      <c r="D50" s="2"/>
      <c r="E50" s="2"/>
      <c r="F50" s="54"/>
    </row>
    <row r="51" spans="3:6" x14ac:dyDescent="0.25">
      <c r="C51" s="2"/>
      <c r="D51" s="2"/>
      <c r="E51" s="2"/>
      <c r="F51" s="54"/>
    </row>
    <row r="52" spans="3:6" x14ac:dyDescent="0.25">
      <c r="C52" s="2"/>
      <c r="D52" s="2"/>
      <c r="E52" s="2"/>
      <c r="F52" s="54"/>
    </row>
    <row r="53" spans="3:6" x14ac:dyDescent="0.25">
      <c r="C53" s="2"/>
      <c r="D53" s="2"/>
      <c r="E53" s="2"/>
      <c r="F53" s="54"/>
    </row>
    <row r="54" spans="3:6" x14ac:dyDescent="0.25">
      <c r="C54" s="2"/>
      <c r="D54" s="2"/>
      <c r="E54" s="2"/>
      <c r="F54" s="54"/>
    </row>
    <row r="55" spans="3:6" x14ac:dyDescent="0.25">
      <c r="C55" s="2"/>
      <c r="D55" s="2"/>
      <c r="E55" s="2"/>
      <c r="F55" s="54"/>
    </row>
    <row r="56" spans="3:6" x14ac:dyDescent="0.25">
      <c r="C56" s="2"/>
      <c r="D56" s="2"/>
      <c r="E56" s="2"/>
      <c r="F56" s="54"/>
    </row>
    <row r="57" spans="3:6" x14ac:dyDescent="0.25">
      <c r="C57" s="2"/>
      <c r="D57" s="2"/>
      <c r="E57" s="2"/>
      <c r="F57" s="54"/>
    </row>
    <row r="58" spans="3:6" x14ac:dyDescent="0.25">
      <c r="C58" s="2"/>
      <c r="D58" s="2"/>
      <c r="E58" s="2"/>
      <c r="F58" s="54"/>
    </row>
    <row r="59" spans="3:6" x14ac:dyDescent="0.25">
      <c r="C59" s="2"/>
      <c r="D59" s="2"/>
      <c r="E59" s="2"/>
      <c r="F59" s="54"/>
    </row>
    <row r="60" spans="3:6" x14ac:dyDescent="0.25">
      <c r="C60" s="2"/>
      <c r="D60" s="2"/>
      <c r="E60" s="2"/>
      <c r="F60" s="54"/>
    </row>
    <row r="61" spans="3:6" x14ac:dyDescent="0.25">
      <c r="C61" s="2"/>
      <c r="D61" s="2"/>
      <c r="E61" s="2"/>
      <c r="F61" s="54"/>
    </row>
    <row r="62" spans="3:6" x14ac:dyDescent="0.25">
      <c r="C62" s="2"/>
      <c r="D62" s="2"/>
      <c r="E62" s="2"/>
      <c r="F62" s="54"/>
    </row>
    <row r="63" spans="3:6" x14ac:dyDescent="0.25">
      <c r="C63" s="2"/>
      <c r="D63" s="2"/>
      <c r="E63" s="2"/>
      <c r="F63" s="54"/>
    </row>
    <row r="64" spans="3:6" x14ac:dyDescent="0.25">
      <c r="C64" s="2"/>
      <c r="D64" s="2"/>
      <c r="E64" s="2"/>
      <c r="F64" s="54"/>
    </row>
    <row r="65" spans="3:6" x14ac:dyDescent="0.25">
      <c r="C65" s="2"/>
      <c r="D65" s="2"/>
      <c r="E65" s="2"/>
      <c r="F65" s="54"/>
    </row>
    <row r="66" spans="3:6" x14ac:dyDescent="0.25">
      <c r="C66" s="2"/>
      <c r="D66" s="2"/>
      <c r="E66" s="2"/>
      <c r="F66" s="54"/>
    </row>
  </sheetData>
  <mergeCells count="6">
    <mergeCell ref="A1:I1"/>
    <mergeCell ref="H2:I2"/>
    <mergeCell ref="F2:F3"/>
    <mergeCell ref="G2:G3"/>
    <mergeCell ref="B2:B3"/>
    <mergeCell ref="A2:A3"/>
  </mergeCells>
  <pageMargins left="0.7" right="0.7" top="0.75" bottom="0.75" header="0.3" footer="0.3"/>
  <pageSetup paperSize="9" scale="7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F5" sqref="F5"/>
    </sheetView>
  </sheetViews>
  <sheetFormatPr defaultColWidth="8.85546875" defaultRowHeight="15" x14ac:dyDescent="0.25"/>
  <cols>
    <col min="1" max="1" width="4.28515625" style="2" customWidth="1"/>
    <col min="2" max="2" width="35.7109375" style="2" customWidth="1"/>
    <col min="3" max="4" width="11.140625" style="82" hidden="1" customWidth="1"/>
    <col min="5" max="5" width="13.7109375" style="82" hidden="1" customWidth="1"/>
    <col min="6" max="6" width="13.5703125" style="55" customWidth="1"/>
    <col min="7" max="7" width="14.7109375" style="2" customWidth="1"/>
    <col min="8" max="9" width="15.7109375" style="2" hidden="1" customWidth="1"/>
    <col min="10" max="10" width="15.7109375" style="82" hidden="1" customWidth="1"/>
    <col min="11" max="16384" width="8.85546875" style="2"/>
  </cols>
  <sheetData>
    <row r="1" spans="1:10" ht="19.5" thickBot="1" x14ac:dyDescent="0.35">
      <c r="A1" s="125" t="s">
        <v>60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5" thickBot="1" x14ac:dyDescent="0.35">
      <c r="A2" s="171" t="s">
        <v>29</v>
      </c>
      <c r="B2" s="167" t="s">
        <v>30</v>
      </c>
      <c r="C2" s="127"/>
      <c r="D2" s="127"/>
      <c r="E2" s="127"/>
      <c r="F2" s="173" t="s">
        <v>57</v>
      </c>
      <c r="G2" s="173" t="s">
        <v>58</v>
      </c>
      <c r="H2" s="175" t="s">
        <v>61</v>
      </c>
      <c r="I2" s="175"/>
      <c r="J2" s="176"/>
    </row>
    <row r="3" spans="1:10" ht="18" customHeight="1" thickBot="1" x14ac:dyDescent="0.3">
      <c r="A3" s="172"/>
      <c r="B3" s="168"/>
      <c r="C3" s="6" t="s">
        <v>31</v>
      </c>
      <c r="D3" s="6" t="s">
        <v>32</v>
      </c>
      <c r="E3" s="128" t="s">
        <v>51</v>
      </c>
      <c r="F3" s="174"/>
      <c r="G3" s="174"/>
      <c r="H3" s="126" t="s">
        <v>64</v>
      </c>
      <c r="I3" s="64" t="s">
        <v>63</v>
      </c>
      <c r="J3" s="124" t="s">
        <v>62</v>
      </c>
    </row>
    <row r="4" spans="1:10" ht="15.75" x14ac:dyDescent="0.25">
      <c r="A4" s="118">
        <v>1</v>
      </c>
      <c r="B4" s="119" t="s">
        <v>28</v>
      </c>
      <c r="C4" s="120">
        <v>6.5</v>
      </c>
      <c r="D4" s="58">
        <v>45.1</v>
      </c>
      <c r="E4" s="59">
        <f>C4+D4</f>
        <v>51.6</v>
      </c>
      <c r="F4" s="121">
        <f t="shared" ref="F4:F32" si="0">(E4/2)*5</f>
        <v>129</v>
      </c>
      <c r="G4" s="134" t="s">
        <v>59</v>
      </c>
      <c r="H4" s="129">
        <v>70</v>
      </c>
      <c r="I4" s="122">
        <v>3</v>
      </c>
      <c r="J4" s="123">
        <v>0</v>
      </c>
    </row>
    <row r="5" spans="1:10" ht="15.75" x14ac:dyDescent="0.25">
      <c r="A5" s="13">
        <v>2</v>
      </c>
      <c r="B5" s="14" t="s">
        <v>0</v>
      </c>
      <c r="C5" s="60">
        <v>20.7</v>
      </c>
      <c r="D5" s="61">
        <v>124.7</v>
      </c>
      <c r="E5" s="65">
        <f t="shared" ref="E5:E32" si="1">C5+D5</f>
        <v>145.4</v>
      </c>
      <c r="F5" s="98">
        <f t="shared" si="0"/>
        <v>363.5</v>
      </c>
      <c r="G5" s="135">
        <f t="shared" ref="G5:G10" si="2">(D5/2)*5</f>
        <v>311.75</v>
      </c>
      <c r="H5" s="130">
        <v>50</v>
      </c>
      <c r="I5" s="112">
        <v>5</v>
      </c>
      <c r="J5" s="113">
        <v>0</v>
      </c>
    </row>
    <row r="6" spans="1:10" ht="15.75" x14ac:dyDescent="0.25">
      <c r="A6" s="13">
        <v>3</v>
      </c>
      <c r="B6" s="14" t="s">
        <v>1</v>
      </c>
      <c r="C6" s="60">
        <v>2.2999999999999998</v>
      </c>
      <c r="D6" s="61">
        <v>36.5</v>
      </c>
      <c r="E6" s="65">
        <f t="shared" si="1"/>
        <v>38.799999999999997</v>
      </c>
      <c r="F6" s="98">
        <f t="shared" si="0"/>
        <v>97</v>
      </c>
      <c r="G6" s="135">
        <f t="shared" si="2"/>
        <v>91.25</v>
      </c>
      <c r="H6" s="131">
        <v>0</v>
      </c>
      <c r="I6" s="114">
        <v>0</v>
      </c>
      <c r="J6" s="113">
        <v>0</v>
      </c>
    </row>
    <row r="7" spans="1:10" ht="15.75" x14ac:dyDescent="0.25">
      <c r="A7" s="13">
        <v>4</v>
      </c>
      <c r="B7" s="14" t="s">
        <v>2</v>
      </c>
      <c r="C7" s="60">
        <v>7</v>
      </c>
      <c r="D7" s="61">
        <v>89.2</v>
      </c>
      <c r="E7" s="65">
        <f t="shared" si="1"/>
        <v>96.2</v>
      </c>
      <c r="F7" s="98">
        <f t="shared" si="0"/>
        <v>240.5</v>
      </c>
      <c r="G7" s="135">
        <f t="shared" si="2"/>
        <v>223</v>
      </c>
      <c r="H7" s="130">
        <v>12</v>
      </c>
      <c r="I7" s="112">
        <v>6</v>
      </c>
      <c r="J7" s="113">
        <v>0</v>
      </c>
    </row>
    <row r="8" spans="1:10" ht="15.75" x14ac:dyDescent="0.25">
      <c r="A8" s="13">
        <v>5</v>
      </c>
      <c r="B8" s="14" t="s">
        <v>3</v>
      </c>
      <c r="C8" s="60">
        <v>5</v>
      </c>
      <c r="D8" s="61">
        <v>65.400000000000006</v>
      </c>
      <c r="E8" s="65">
        <f t="shared" si="1"/>
        <v>70.400000000000006</v>
      </c>
      <c r="F8" s="98">
        <f t="shared" si="0"/>
        <v>176</v>
      </c>
      <c r="G8" s="135">
        <f t="shared" si="2"/>
        <v>163.5</v>
      </c>
      <c r="H8" s="130">
        <v>30</v>
      </c>
      <c r="I8" s="112">
        <v>5</v>
      </c>
      <c r="J8" s="113">
        <v>0</v>
      </c>
    </row>
    <row r="9" spans="1:10" ht="15.75" x14ac:dyDescent="0.25">
      <c r="A9" s="13">
        <v>6</v>
      </c>
      <c r="B9" s="14" t="s">
        <v>4</v>
      </c>
      <c r="C9" s="60">
        <v>15.8</v>
      </c>
      <c r="D9" s="61">
        <v>28.3</v>
      </c>
      <c r="E9" s="65">
        <f t="shared" si="1"/>
        <v>44.1</v>
      </c>
      <c r="F9" s="98">
        <f t="shared" si="0"/>
        <v>110.25</v>
      </c>
      <c r="G9" s="135">
        <f t="shared" si="2"/>
        <v>70.75</v>
      </c>
      <c r="H9" s="130">
        <v>5</v>
      </c>
      <c r="I9" s="112">
        <v>5</v>
      </c>
      <c r="J9" s="113">
        <v>0</v>
      </c>
    </row>
    <row r="10" spans="1:10" ht="15.75" x14ac:dyDescent="0.25">
      <c r="A10" s="84">
        <v>7</v>
      </c>
      <c r="B10" s="14" t="s">
        <v>5</v>
      </c>
      <c r="C10" s="60">
        <v>1.3</v>
      </c>
      <c r="D10" s="61">
        <v>33.700000000000003</v>
      </c>
      <c r="E10" s="65">
        <f t="shared" si="1"/>
        <v>35</v>
      </c>
      <c r="F10" s="98">
        <f t="shared" si="0"/>
        <v>87.5</v>
      </c>
      <c r="G10" s="135">
        <f t="shared" si="2"/>
        <v>84.25</v>
      </c>
      <c r="H10" s="130">
        <v>40</v>
      </c>
      <c r="I10" s="112">
        <v>0</v>
      </c>
      <c r="J10" s="113">
        <v>0</v>
      </c>
    </row>
    <row r="11" spans="1:10" ht="15.75" x14ac:dyDescent="0.25">
      <c r="A11" s="13">
        <v>8</v>
      </c>
      <c r="B11" s="14" t="s">
        <v>6</v>
      </c>
      <c r="C11" s="60">
        <v>22.6</v>
      </c>
      <c r="D11" s="61">
        <v>71.2</v>
      </c>
      <c r="E11" s="65">
        <f t="shared" si="1"/>
        <v>93.800000000000011</v>
      </c>
      <c r="F11" s="98">
        <f t="shared" si="0"/>
        <v>234.50000000000003</v>
      </c>
      <c r="G11" s="135" t="s">
        <v>59</v>
      </c>
      <c r="H11" s="130">
        <v>60</v>
      </c>
      <c r="I11" s="112">
        <v>6</v>
      </c>
      <c r="J11" s="115">
        <v>1</v>
      </c>
    </row>
    <row r="12" spans="1:10" ht="15.75" x14ac:dyDescent="0.25">
      <c r="A12" s="13">
        <v>9</v>
      </c>
      <c r="B12" s="14" t="s">
        <v>7</v>
      </c>
      <c r="C12" s="60">
        <v>1.3</v>
      </c>
      <c r="D12" s="61">
        <v>13.5</v>
      </c>
      <c r="E12" s="65">
        <f t="shared" si="1"/>
        <v>14.8</v>
      </c>
      <c r="F12" s="98">
        <f t="shared" si="0"/>
        <v>37</v>
      </c>
      <c r="G12" s="135" t="s">
        <v>59</v>
      </c>
      <c r="H12" s="130">
        <v>30</v>
      </c>
      <c r="I12" s="112">
        <v>1</v>
      </c>
      <c r="J12" s="113">
        <v>0</v>
      </c>
    </row>
    <row r="13" spans="1:10" ht="15.75" x14ac:dyDescent="0.25">
      <c r="A13" s="13">
        <v>10</v>
      </c>
      <c r="B13" s="14" t="s">
        <v>8</v>
      </c>
      <c r="C13" s="60">
        <v>4.2</v>
      </c>
      <c r="D13" s="61">
        <v>16.8</v>
      </c>
      <c r="E13" s="65">
        <f t="shared" si="1"/>
        <v>21</v>
      </c>
      <c r="F13" s="98">
        <f t="shared" si="0"/>
        <v>52.5</v>
      </c>
      <c r="G13" s="135" t="s">
        <v>59</v>
      </c>
      <c r="H13" s="131">
        <v>0</v>
      </c>
      <c r="I13" s="114">
        <v>0</v>
      </c>
      <c r="J13" s="113">
        <v>0</v>
      </c>
    </row>
    <row r="14" spans="1:10" ht="15.75" x14ac:dyDescent="0.25">
      <c r="A14" s="5">
        <v>11</v>
      </c>
      <c r="B14" s="1" t="s">
        <v>9</v>
      </c>
      <c r="C14" s="8">
        <v>0.9</v>
      </c>
      <c r="D14" s="48">
        <v>83</v>
      </c>
      <c r="E14" s="37">
        <f t="shared" si="1"/>
        <v>83.9</v>
      </c>
      <c r="F14" s="98">
        <f t="shared" si="0"/>
        <v>209.75</v>
      </c>
      <c r="G14" s="135">
        <f>(D14/2)*5</f>
        <v>207.5</v>
      </c>
      <c r="H14" s="130">
        <v>0</v>
      </c>
      <c r="I14" s="114">
        <v>0</v>
      </c>
      <c r="J14" s="113">
        <v>0</v>
      </c>
    </row>
    <row r="15" spans="1:10" ht="15.75" x14ac:dyDescent="0.25">
      <c r="A15" s="5">
        <v>12</v>
      </c>
      <c r="B15" s="1" t="s">
        <v>10</v>
      </c>
      <c r="C15" s="8">
        <v>0.5</v>
      </c>
      <c r="D15" s="48">
        <v>21.1</v>
      </c>
      <c r="E15" s="37">
        <f t="shared" si="1"/>
        <v>21.6</v>
      </c>
      <c r="F15" s="98">
        <f t="shared" si="0"/>
        <v>54</v>
      </c>
      <c r="G15" s="135" t="s">
        <v>59</v>
      </c>
      <c r="H15" s="130">
        <v>70</v>
      </c>
      <c r="I15" s="114">
        <v>0</v>
      </c>
      <c r="J15" s="113">
        <v>0</v>
      </c>
    </row>
    <row r="16" spans="1:10" ht="15.75" x14ac:dyDescent="0.25">
      <c r="A16" s="5">
        <v>13</v>
      </c>
      <c r="B16" s="1" t="s">
        <v>11</v>
      </c>
      <c r="C16" s="8">
        <v>5.0999999999999996</v>
      </c>
      <c r="D16" s="49">
        <v>24.3</v>
      </c>
      <c r="E16" s="37">
        <f t="shared" si="1"/>
        <v>29.4</v>
      </c>
      <c r="F16" s="98">
        <f t="shared" si="0"/>
        <v>73.5</v>
      </c>
      <c r="G16" s="135">
        <f>(D16/2)*5</f>
        <v>60.75</v>
      </c>
      <c r="H16" s="130">
        <v>20</v>
      </c>
      <c r="I16" s="114">
        <v>0</v>
      </c>
      <c r="J16" s="113">
        <v>0</v>
      </c>
    </row>
    <row r="17" spans="1:10" ht="15.75" x14ac:dyDescent="0.25">
      <c r="A17" s="5">
        <v>14</v>
      </c>
      <c r="B17" s="1" t="s">
        <v>12</v>
      </c>
      <c r="C17" s="8">
        <v>0</v>
      </c>
      <c r="D17" s="48">
        <v>5</v>
      </c>
      <c r="E17" s="37">
        <f t="shared" si="1"/>
        <v>5</v>
      </c>
      <c r="F17" s="98">
        <f t="shared" si="0"/>
        <v>12.5</v>
      </c>
      <c r="G17" s="135" t="s">
        <v>59</v>
      </c>
      <c r="H17" s="130">
        <v>30</v>
      </c>
      <c r="I17" s="114">
        <v>0</v>
      </c>
      <c r="J17" s="113">
        <v>0</v>
      </c>
    </row>
    <row r="18" spans="1:10" ht="15.75" x14ac:dyDescent="0.25">
      <c r="A18" s="5">
        <v>15</v>
      </c>
      <c r="B18" s="1" t="s">
        <v>13</v>
      </c>
      <c r="C18" s="8">
        <v>3.5</v>
      </c>
      <c r="D18" s="48">
        <v>15.9</v>
      </c>
      <c r="E18" s="37">
        <f t="shared" si="1"/>
        <v>19.399999999999999</v>
      </c>
      <c r="F18" s="98">
        <f t="shared" si="0"/>
        <v>48.5</v>
      </c>
      <c r="G18" s="135" t="s">
        <v>59</v>
      </c>
      <c r="H18" s="130">
        <v>0</v>
      </c>
      <c r="I18" s="114">
        <v>0</v>
      </c>
      <c r="J18" s="113">
        <v>0</v>
      </c>
    </row>
    <row r="19" spans="1:10" ht="15.75" x14ac:dyDescent="0.25">
      <c r="A19" s="5">
        <v>16</v>
      </c>
      <c r="B19" s="1" t="s">
        <v>14</v>
      </c>
      <c r="C19" s="8">
        <v>0</v>
      </c>
      <c r="D19" s="48">
        <v>5.7</v>
      </c>
      <c r="E19" s="37">
        <f t="shared" si="1"/>
        <v>5.7</v>
      </c>
      <c r="F19" s="98">
        <f t="shared" si="0"/>
        <v>14.25</v>
      </c>
      <c r="G19" s="135" t="s">
        <v>59</v>
      </c>
      <c r="H19" s="130">
        <v>0</v>
      </c>
      <c r="I19" s="114">
        <v>0</v>
      </c>
      <c r="J19" s="113">
        <v>0</v>
      </c>
    </row>
    <row r="20" spans="1:10" ht="15.75" x14ac:dyDescent="0.25">
      <c r="A20" s="5">
        <v>17</v>
      </c>
      <c r="B20" s="1" t="s">
        <v>15</v>
      </c>
      <c r="C20" s="8">
        <v>12.5</v>
      </c>
      <c r="D20" s="48">
        <v>17.2</v>
      </c>
      <c r="E20" s="37">
        <f t="shared" si="1"/>
        <v>29.7</v>
      </c>
      <c r="F20" s="98">
        <f t="shared" si="0"/>
        <v>74.25</v>
      </c>
      <c r="G20" s="135">
        <f>(D20/2)*5</f>
        <v>43</v>
      </c>
      <c r="H20" s="130">
        <v>20</v>
      </c>
      <c r="I20" s="112">
        <v>12</v>
      </c>
      <c r="J20" s="113">
        <v>0</v>
      </c>
    </row>
    <row r="21" spans="1:10" ht="15.75" x14ac:dyDescent="0.25">
      <c r="A21" s="5">
        <v>18</v>
      </c>
      <c r="B21" s="1" t="s">
        <v>16</v>
      </c>
      <c r="C21" s="8">
        <v>18.899999999999999</v>
      </c>
      <c r="D21" s="48">
        <v>35.1</v>
      </c>
      <c r="E21" s="37">
        <f t="shared" si="1"/>
        <v>54</v>
      </c>
      <c r="F21" s="98">
        <f t="shared" si="0"/>
        <v>135</v>
      </c>
      <c r="G21" s="135" t="s">
        <v>59</v>
      </c>
      <c r="H21" s="130">
        <v>40</v>
      </c>
      <c r="I21" s="112">
        <v>3</v>
      </c>
      <c r="J21" s="113">
        <v>0</v>
      </c>
    </row>
    <row r="22" spans="1:10" ht="15.75" x14ac:dyDescent="0.25">
      <c r="A22" s="5">
        <v>19</v>
      </c>
      <c r="B22" s="1" t="s">
        <v>17</v>
      </c>
      <c r="C22" s="8">
        <v>2</v>
      </c>
      <c r="D22" s="48">
        <v>45</v>
      </c>
      <c r="E22" s="37">
        <f t="shared" si="1"/>
        <v>47</v>
      </c>
      <c r="F22" s="98">
        <f t="shared" si="0"/>
        <v>117.5</v>
      </c>
      <c r="G22" s="135" t="s">
        <v>59</v>
      </c>
      <c r="H22" s="130">
        <v>18</v>
      </c>
      <c r="I22" s="114">
        <v>0</v>
      </c>
      <c r="J22" s="113">
        <v>0</v>
      </c>
    </row>
    <row r="23" spans="1:10" ht="15.75" x14ac:dyDescent="0.25">
      <c r="A23" s="5">
        <v>20</v>
      </c>
      <c r="B23" s="1" t="s">
        <v>18</v>
      </c>
      <c r="C23" s="8">
        <v>3.1</v>
      </c>
      <c r="D23" s="48">
        <v>16.399999999999999</v>
      </c>
      <c r="E23" s="37">
        <f t="shared" si="1"/>
        <v>19.5</v>
      </c>
      <c r="F23" s="98">
        <f t="shared" si="0"/>
        <v>48.75</v>
      </c>
      <c r="G23" s="135">
        <f>(D23/2)*5</f>
        <v>41</v>
      </c>
      <c r="H23" s="130">
        <v>40</v>
      </c>
      <c r="I23" s="114">
        <v>0</v>
      </c>
      <c r="J23" s="113">
        <v>0</v>
      </c>
    </row>
    <row r="24" spans="1:10" ht="14.45" customHeight="1" x14ac:dyDescent="0.25">
      <c r="A24" s="5">
        <v>21</v>
      </c>
      <c r="B24" s="1" t="s">
        <v>19</v>
      </c>
      <c r="C24" s="8">
        <v>0.3</v>
      </c>
      <c r="D24" s="48">
        <v>76.8</v>
      </c>
      <c r="E24" s="37">
        <f t="shared" si="1"/>
        <v>77.099999999999994</v>
      </c>
      <c r="F24" s="98">
        <f t="shared" si="0"/>
        <v>192.75</v>
      </c>
      <c r="G24" s="135">
        <f>(D24/2)*5</f>
        <v>192</v>
      </c>
      <c r="H24" s="130">
        <v>100</v>
      </c>
      <c r="I24" s="114">
        <v>0</v>
      </c>
      <c r="J24" s="113">
        <v>0</v>
      </c>
    </row>
    <row r="25" spans="1:10" ht="15.75" x14ac:dyDescent="0.25">
      <c r="A25" s="5">
        <v>22</v>
      </c>
      <c r="B25" s="1" t="s">
        <v>20</v>
      </c>
      <c r="C25" s="8">
        <v>55.8</v>
      </c>
      <c r="D25" s="48">
        <v>109.3</v>
      </c>
      <c r="E25" s="37">
        <f t="shared" si="1"/>
        <v>165.1</v>
      </c>
      <c r="F25" s="98">
        <f t="shared" si="0"/>
        <v>412.75</v>
      </c>
      <c r="G25" s="135">
        <f>(D25/2)*5</f>
        <v>273.25</v>
      </c>
      <c r="H25" s="130">
        <v>10</v>
      </c>
      <c r="I25" s="112">
        <v>15</v>
      </c>
      <c r="J25" s="113">
        <v>0</v>
      </c>
    </row>
    <row r="26" spans="1:10" ht="15.75" x14ac:dyDescent="0.25">
      <c r="A26" s="5">
        <v>23</v>
      </c>
      <c r="B26" s="1" t="s">
        <v>21</v>
      </c>
      <c r="C26" s="8">
        <v>2.9</v>
      </c>
      <c r="D26" s="48">
        <v>2.2000000000000002</v>
      </c>
      <c r="E26" s="37">
        <f t="shared" si="1"/>
        <v>5.0999999999999996</v>
      </c>
      <c r="F26" s="98">
        <f t="shared" si="0"/>
        <v>12.75</v>
      </c>
      <c r="G26" s="135" t="s">
        <v>59</v>
      </c>
      <c r="H26" s="130">
        <v>0</v>
      </c>
      <c r="I26" s="114">
        <v>0</v>
      </c>
      <c r="J26" s="113">
        <v>0</v>
      </c>
    </row>
    <row r="27" spans="1:10" ht="15.75" x14ac:dyDescent="0.25">
      <c r="A27" s="5">
        <v>24</v>
      </c>
      <c r="B27" s="1" t="s">
        <v>22</v>
      </c>
      <c r="C27" s="8">
        <v>3.5</v>
      </c>
      <c r="D27" s="48">
        <v>88.6</v>
      </c>
      <c r="E27" s="37">
        <f t="shared" si="1"/>
        <v>92.1</v>
      </c>
      <c r="F27" s="98">
        <f t="shared" si="0"/>
        <v>230.25</v>
      </c>
      <c r="G27" s="135">
        <f>(D27/2)*5</f>
        <v>221.5</v>
      </c>
      <c r="H27" s="130">
        <v>100</v>
      </c>
      <c r="I27" s="114">
        <v>0</v>
      </c>
      <c r="J27" s="113">
        <v>0</v>
      </c>
    </row>
    <row r="28" spans="1:10" ht="15.75" x14ac:dyDescent="0.25">
      <c r="A28" s="5">
        <v>25</v>
      </c>
      <c r="B28" s="1" t="s">
        <v>23</v>
      </c>
      <c r="C28" s="8">
        <v>7.5</v>
      </c>
      <c r="D28" s="48">
        <v>92.6</v>
      </c>
      <c r="E28" s="37">
        <f t="shared" si="1"/>
        <v>100.1</v>
      </c>
      <c r="F28" s="98">
        <f t="shared" si="0"/>
        <v>250.25</v>
      </c>
      <c r="G28" s="135">
        <f>(D28/2)*5</f>
        <v>231.5</v>
      </c>
      <c r="H28" s="130">
        <v>10</v>
      </c>
      <c r="I28" s="112">
        <v>5</v>
      </c>
      <c r="J28" s="113">
        <v>0</v>
      </c>
    </row>
    <row r="29" spans="1:10" ht="15.75" x14ac:dyDescent="0.25">
      <c r="A29" s="5">
        <v>26</v>
      </c>
      <c r="B29" s="1" t="s">
        <v>24</v>
      </c>
      <c r="C29" s="8">
        <v>0.8</v>
      </c>
      <c r="D29" s="48">
        <v>38.799999999999997</v>
      </c>
      <c r="E29" s="37">
        <f t="shared" si="1"/>
        <v>39.599999999999994</v>
      </c>
      <c r="F29" s="98">
        <f t="shared" si="0"/>
        <v>98.999999999999986</v>
      </c>
      <c r="G29" s="135">
        <f>(D29/2)*5</f>
        <v>97</v>
      </c>
      <c r="H29" s="130">
        <v>30</v>
      </c>
      <c r="I29" s="114">
        <v>0</v>
      </c>
      <c r="J29" s="113">
        <v>0</v>
      </c>
    </row>
    <row r="30" spans="1:10" ht="15.75" x14ac:dyDescent="0.25">
      <c r="A30" s="5">
        <v>27</v>
      </c>
      <c r="B30" s="1" t="s">
        <v>25</v>
      </c>
      <c r="C30" s="8">
        <v>2</v>
      </c>
      <c r="D30" s="48">
        <v>70.8</v>
      </c>
      <c r="E30" s="37">
        <f t="shared" si="1"/>
        <v>72.8</v>
      </c>
      <c r="F30" s="98">
        <f t="shared" si="0"/>
        <v>182</v>
      </c>
      <c r="G30" s="135" t="s">
        <v>59</v>
      </c>
      <c r="H30" s="130">
        <v>40</v>
      </c>
      <c r="I30" s="114">
        <v>0</v>
      </c>
      <c r="J30" s="113">
        <v>0</v>
      </c>
    </row>
    <row r="31" spans="1:10" ht="15.75" x14ac:dyDescent="0.25">
      <c r="A31" s="5">
        <v>28</v>
      </c>
      <c r="B31" s="1" t="s">
        <v>26</v>
      </c>
      <c r="C31" s="8">
        <v>2.6</v>
      </c>
      <c r="D31" s="48">
        <v>54.5</v>
      </c>
      <c r="E31" s="37">
        <f t="shared" si="1"/>
        <v>57.1</v>
      </c>
      <c r="F31" s="98">
        <f t="shared" si="0"/>
        <v>142.75</v>
      </c>
      <c r="G31" s="135">
        <f>(D31/2)*5</f>
        <v>136.25</v>
      </c>
      <c r="H31" s="130">
        <v>60</v>
      </c>
      <c r="I31" s="114">
        <v>0</v>
      </c>
      <c r="J31" s="113">
        <v>0</v>
      </c>
    </row>
    <row r="32" spans="1:10" ht="16.5" thickBot="1" x14ac:dyDescent="0.3">
      <c r="A32" s="16">
        <v>29</v>
      </c>
      <c r="B32" s="10" t="s">
        <v>27</v>
      </c>
      <c r="C32" s="11">
        <v>1.7</v>
      </c>
      <c r="D32" s="86">
        <v>100</v>
      </c>
      <c r="E32" s="38">
        <f t="shared" si="1"/>
        <v>101.7</v>
      </c>
      <c r="F32" s="106">
        <f t="shared" si="0"/>
        <v>254.25</v>
      </c>
      <c r="G32" s="135" t="s">
        <v>59</v>
      </c>
      <c r="H32" s="132">
        <v>50</v>
      </c>
      <c r="I32" s="116">
        <v>0</v>
      </c>
      <c r="J32" s="117">
        <v>0</v>
      </c>
    </row>
    <row r="33" spans="1:10" ht="16.5" thickBot="1" x14ac:dyDescent="0.3">
      <c r="A33" s="87"/>
      <c r="B33" s="88" t="s">
        <v>33</v>
      </c>
      <c r="C33" s="89">
        <f>SUM(C4:C32)</f>
        <v>210.3</v>
      </c>
      <c r="D33" s="89">
        <f>SUM(D4:D32)</f>
        <v>1426.6999999999998</v>
      </c>
      <c r="E33" s="90">
        <f>SUM(E4:E32)</f>
        <v>1636.9999999999995</v>
      </c>
      <c r="F33" s="91">
        <v>4228</v>
      </c>
      <c r="G33" s="136">
        <f>SUM(G4:G32)</f>
        <v>2448.25</v>
      </c>
      <c r="H33" s="133">
        <f>SUM(H4:H32)</f>
        <v>935</v>
      </c>
      <c r="I33" s="94">
        <f t="shared" ref="I33:J33" si="3">SUM(I4:I32)</f>
        <v>66</v>
      </c>
      <c r="J33" s="94">
        <f t="shared" si="3"/>
        <v>1</v>
      </c>
    </row>
    <row r="34" spans="1:10" x14ac:dyDescent="0.25">
      <c r="C34" s="2"/>
      <c r="D34" s="2"/>
      <c r="E34" s="2"/>
      <c r="F34" s="54"/>
    </row>
    <row r="35" spans="1:10" x14ac:dyDescent="0.25">
      <c r="C35" s="2"/>
      <c r="D35" s="2"/>
      <c r="E35" s="2"/>
      <c r="F35" s="54"/>
    </row>
    <row r="36" spans="1:10" x14ac:dyDescent="0.25">
      <c r="C36" s="2"/>
      <c r="D36" s="2"/>
      <c r="E36" s="2"/>
      <c r="F36" s="54"/>
    </row>
    <row r="37" spans="1:10" x14ac:dyDescent="0.25">
      <c r="C37" s="2"/>
      <c r="D37" s="2"/>
      <c r="E37" s="2"/>
      <c r="F37" s="54"/>
    </row>
    <row r="38" spans="1:10" x14ac:dyDescent="0.25">
      <c r="C38" s="2"/>
      <c r="D38" s="2"/>
      <c r="E38" s="2"/>
      <c r="F38" s="54"/>
    </row>
    <row r="39" spans="1:10" x14ac:dyDescent="0.25">
      <c r="C39" s="2"/>
      <c r="D39" s="2"/>
      <c r="E39" s="2"/>
      <c r="F39" s="54"/>
    </row>
    <row r="40" spans="1:10" x14ac:dyDescent="0.25">
      <c r="C40" s="2"/>
      <c r="D40" s="2"/>
      <c r="E40" s="2"/>
      <c r="F40" s="54"/>
    </row>
    <row r="41" spans="1:10" x14ac:dyDescent="0.25">
      <c r="C41" s="2"/>
      <c r="D41" s="2"/>
      <c r="E41" s="2"/>
      <c r="F41" s="54"/>
    </row>
    <row r="42" spans="1:10" x14ac:dyDescent="0.25">
      <c r="C42" s="2"/>
      <c r="D42" s="2"/>
      <c r="E42" s="2"/>
      <c r="F42" s="54"/>
    </row>
    <row r="43" spans="1:10" x14ac:dyDescent="0.25">
      <c r="C43" s="2"/>
      <c r="D43" s="2"/>
      <c r="E43" s="2"/>
      <c r="F43" s="54"/>
    </row>
    <row r="44" spans="1:10" x14ac:dyDescent="0.25">
      <c r="C44" s="2"/>
      <c r="D44" s="2"/>
      <c r="E44" s="2"/>
      <c r="F44" s="54"/>
    </row>
    <row r="45" spans="1:10" x14ac:dyDescent="0.25">
      <c r="C45" s="2"/>
      <c r="D45" s="2"/>
      <c r="E45" s="2"/>
      <c r="F45" s="54"/>
    </row>
    <row r="46" spans="1:10" x14ac:dyDescent="0.25">
      <c r="C46" s="2"/>
      <c r="D46" s="2"/>
      <c r="E46" s="2"/>
      <c r="F46" s="54"/>
    </row>
    <row r="47" spans="1:10" x14ac:dyDescent="0.25">
      <c r="C47" s="2"/>
      <c r="D47" s="2"/>
      <c r="E47" s="2"/>
      <c r="F47" s="54"/>
    </row>
    <row r="48" spans="1:10" x14ac:dyDescent="0.25">
      <c r="C48" s="2"/>
      <c r="D48" s="2"/>
      <c r="E48" s="2"/>
      <c r="F48" s="54"/>
    </row>
    <row r="49" spans="6:6" s="2" customFormat="1" x14ac:dyDescent="0.25">
      <c r="F49" s="54"/>
    </row>
    <row r="50" spans="6:6" s="2" customFormat="1" x14ac:dyDescent="0.25">
      <c r="F50" s="54"/>
    </row>
    <row r="51" spans="6:6" s="2" customFormat="1" x14ac:dyDescent="0.25">
      <c r="F51" s="54"/>
    </row>
    <row r="52" spans="6:6" s="2" customFormat="1" x14ac:dyDescent="0.25">
      <c r="F52" s="54"/>
    </row>
    <row r="53" spans="6:6" s="2" customFormat="1" x14ac:dyDescent="0.25">
      <c r="F53" s="54"/>
    </row>
    <row r="54" spans="6:6" s="2" customFormat="1" x14ac:dyDescent="0.25">
      <c r="F54" s="54"/>
    </row>
    <row r="55" spans="6:6" s="2" customFormat="1" x14ac:dyDescent="0.25">
      <c r="F55" s="54"/>
    </row>
    <row r="56" spans="6:6" s="2" customFormat="1" x14ac:dyDescent="0.25">
      <c r="F56" s="54"/>
    </row>
    <row r="57" spans="6:6" s="2" customFormat="1" x14ac:dyDescent="0.25">
      <c r="F57" s="54"/>
    </row>
    <row r="58" spans="6:6" s="2" customFormat="1" x14ac:dyDescent="0.25">
      <c r="F58" s="54"/>
    </row>
    <row r="59" spans="6:6" s="2" customFormat="1" x14ac:dyDescent="0.25">
      <c r="F59" s="54"/>
    </row>
    <row r="60" spans="6:6" s="2" customFormat="1" x14ac:dyDescent="0.25">
      <c r="F60" s="54"/>
    </row>
    <row r="61" spans="6:6" s="2" customFormat="1" x14ac:dyDescent="0.25">
      <c r="F61" s="54"/>
    </row>
    <row r="62" spans="6:6" s="2" customFormat="1" x14ac:dyDescent="0.25">
      <c r="F62" s="54"/>
    </row>
    <row r="63" spans="6:6" s="2" customFormat="1" x14ac:dyDescent="0.25">
      <c r="F63" s="54"/>
    </row>
    <row r="64" spans="6:6" s="2" customFormat="1" x14ac:dyDescent="0.25">
      <c r="F64" s="54"/>
    </row>
  </sheetData>
  <mergeCells count="5">
    <mergeCell ref="A2:A3"/>
    <mergeCell ref="B2:B3"/>
    <mergeCell ref="F2:F3"/>
    <mergeCell ref="G2:G3"/>
    <mergeCell ref="H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view="pageBreakPreview" zoomScaleNormal="100" zoomScaleSheetLayoutView="100" workbookViewId="0">
      <pane ySplit="3" topLeftCell="A4" activePane="bottomLeft" state="frozen"/>
      <selection pane="bottomLeft" activeCell="L5" sqref="L5"/>
    </sheetView>
  </sheetViews>
  <sheetFormatPr defaultColWidth="8.85546875" defaultRowHeight="15" x14ac:dyDescent="0.25"/>
  <cols>
    <col min="1" max="1" width="4.28515625" style="2" customWidth="1"/>
    <col min="2" max="2" width="33.140625" style="2" customWidth="1"/>
    <col min="3" max="3" width="13.140625" style="55" customWidth="1"/>
    <col min="4" max="4" width="13.7109375" style="2" customWidth="1"/>
    <col min="5" max="5" width="17.140625" style="2" customWidth="1"/>
    <col min="6" max="6" width="20" style="2" customWidth="1"/>
    <col min="7" max="16384" width="8.85546875" style="2"/>
  </cols>
  <sheetData>
    <row r="1" spans="1:10" ht="18.75" x14ac:dyDescent="0.3">
      <c r="A1" s="162" t="s">
        <v>72</v>
      </c>
      <c r="B1" s="162"/>
      <c r="C1" s="162"/>
      <c r="D1" s="162"/>
      <c r="E1" s="162"/>
      <c r="F1" s="162"/>
    </row>
    <row r="2" spans="1:10" ht="18.75" customHeight="1" x14ac:dyDescent="0.25">
      <c r="A2" s="177" t="s">
        <v>29</v>
      </c>
      <c r="B2" s="178" t="s">
        <v>30</v>
      </c>
      <c r="C2" s="177" t="s">
        <v>71</v>
      </c>
      <c r="D2" s="177" t="s">
        <v>58</v>
      </c>
      <c r="E2" s="179" t="s">
        <v>61</v>
      </c>
      <c r="F2" s="179"/>
    </row>
    <row r="3" spans="1:10" ht="66" customHeight="1" x14ac:dyDescent="0.25">
      <c r="A3" s="177"/>
      <c r="B3" s="178"/>
      <c r="C3" s="177"/>
      <c r="D3" s="177"/>
      <c r="E3" s="155" t="s">
        <v>64</v>
      </c>
      <c r="F3" s="155" t="s">
        <v>69</v>
      </c>
    </row>
    <row r="4" spans="1:10" ht="15.75" x14ac:dyDescent="0.25">
      <c r="A4" s="154">
        <v>1</v>
      </c>
      <c r="B4" s="14" t="s">
        <v>28</v>
      </c>
      <c r="C4" s="59">
        <v>115</v>
      </c>
      <c r="D4" s="156">
        <v>0</v>
      </c>
      <c r="E4" s="157">
        <v>82</v>
      </c>
      <c r="F4" s="154">
        <v>7</v>
      </c>
    </row>
    <row r="5" spans="1:10" ht="15.75" x14ac:dyDescent="0.25">
      <c r="A5" s="154">
        <v>2</v>
      </c>
      <c r="B5" s="14" t="s">
        <v>0</v>
      </c>
      <c r="C5" s="65">
        <v>352</v>
      </c>
      <c r="D5" s="152">
        <v>0</v>
      </c>
      <c r="E5" s="154">
        <v>75</v>
      </c>
      <c r="F5" s="154">
        <v>0</v>
      </c>
    </row>
    <row r="6" spans="1:10" ht="15.75" x14ac:dyDescent="0.25">
      <c r="A6" s="154">
        <v>3</v>
      </c>
      <c r="B6" s="14" t="s">
        <v>1</v>
      </c>
      <c r="C6" s="65">
        <v>95</v>
      </c>
      <c r="D6" s="152">
        <v>94</v>
      </c>
      <c r="E6" s="154">
        <v>14</v>
      </c>
      <c r="F6" s="154">
        <v>0</v>
      </c>
    </row>
    <row r="7" spans="1:10" ht="15.75" x14ac:dyDescent="0.25">
      <c r="A7" s="154">
        <v>4</v>
      </c>
      <c r="B7" s="14" t="s">
        <v>2</v>
      </c>
      <c r="C7" s="65">
        <v>211</v>
      </c>
      <c r="D7" s="152">
        <v>224</v>
      </c>
      <c r="E7" s="154">
        <v>12</v>
      </c>
      <c r="F7" s="154">
        <v>4</v>
      </c>
    </row>
    <row r="8" spans="1:10" ht="15.75" x14ac:dyDescent="0.25">
      <c r="A8" s="154">
        <v>5</v>
      </c>
      <c r="B8" s="14" t="s">
        <v>3</v>
      </c>
      <c r="C8" s="148">
        <v>279</v>
      </c>
      <c r="D8" s="152">
        <v>235</v>
      </c>
      <c r="E8" s="154">
        <v>39</v>
      </c>
      <c r="F8" s="154">
        <v>7</v>
      </c>
    </row>
    <row r="9" spans="1:10" ht="15.75" x14ac:dyDescent="0.25">
      <c r="A9" s="154">
        <v>6</v>
      </c>
      <c r="B9" s="14" t="s">
        <v>4</v>
      </c>
      <c r="C9" s="65">
        <v>110</v>
      </c>
      <c r="D9" s="152">
        <v>0</v>
      </c>
      <c r="E9" s="154">
        <v>9</v>
      </c>
      <c r="F9" s="154">
        <v>1</v>
      </c>
    </row>
    <row r="10" spans="1:10" ht="15.75" x14ac:dyDescent="0.25">
      <c r="A10" s="154">
        <v>7</v>
      </c>
      <c r="B10" s="14" t="s">
        <v>5</v>
      </c>
      <c r="C10" s="148">
        <v>68</v>
      </c>
      <c r="D10" s="114">
        <v>97</v>
      </c>
      <c r="E10" s="154">
        <v>16</v>
      </c>
      <c r="F10" s="154">
        <v>0</v>
      </c>
      <c r="J10" s="151"/>
    </row>
    <row r="11" spans="1:10" ht="15.75" x14ac:dyDescent="0.25">
      <c r="A11" s="154">
        <v>8</v>
      </c>
      <c r="B11" s="14" t="s">
        <v>6</v>
      </c>
      <c r="C11" s="148">
        <v>234</v>
      </c>
      <c r="D11" s="114">
        <v>178</v>
      </c>
      <c r="E11" s="154">
        <v>91</v>
      </c>
      <c r="F11" s="154">
        <v>5</v>
      </c>
    </row>
    <row r="12" spans="1:10" ht="15.75" x14ac:dyDescent="0.25">
      <c r="A12" s="154">
        <v>9</v>
      </c>
      <c r="B12" s="14" t="s">
        <v>66</v>
      </c>
      <c r="C12" s="148">
        <v>143</v>
      </c>
      <c r="D12" s="114">
        <v>0</v>
      </c>
      <c r="E12" s="154">
        <v>41</v>
      </c>
      <c r="F12" s="154">
        <v>0</v>
      </c>
    </row>
    <row r="13" spans="1:10" ht="15.75" x14ac:dyDescent="0.25">
      <c r="A13" s="154">
        <v>10</v>
      </c>
      <c r="B13" s="14" t="s">
        <v>7</v>
      </c>
      <c r="C13" s="148">
        <v>37</v>
      </c>
      <c r="D13" s="114">
        <v>33</v>
      </c>
      <c r="E13" s="154">
        <v>23</v>
      </c>
      <c r="F13" s="154">
        <v>0</v>
      </c>
    </row>
    <row r="14" spans="1:10" ht="15.75" x14ac:dyDescent="0.25">
      <c r="A14" s="154">
        <v>11</v>
      </c>
      <c r="B14" s="14" t="s">
        <v>8</v>
      </c>
      <c r="C14" s="148">
        <v>52</v>
      </c>
      <c r="D14" s="114">
        <v>42</v>
      </c>
      <c r="E14" s="154">
        <v>9</v>
      </c>
      <c r="F14" s="154">
        <v>0</v>
      </c>
    </row>
    <row r="15" spans="1:10" ht="15.75" x14ac:dyDescent="0.25">
      <c r="A15" s="154">
        <v>12</v>
      </c>
      <c r="B15" s="1" t="s">
        <v>9</v>
      </c>
      <c r="C15" s="148">
        <v>209</v>
      </c>
      <c r="D15" s="114">
        <v>207</v>
      </c>
      <c r="E15" s="154">
        <v>54</v>
      </c>
      <c r="F15" s="154">
        <v>0</v>
      </c>
    </row>
    <row r="16" spans="1:10" ht="15.75" x14ac:dyDescent="0.25">
      <c r="A16" s="154">
        <v>13</v>
      </c>
      <c r="B16" s="1" t="s">
        <v>10</v>
      </c>
      <c r="C16" s="148">
        <v>54</v>
      </c>
      <c r="D16" s="114">
        <v>0</v>
      </c>
      <c r="E16" s="154">
        <v>51</v>
      </c>
      <c r="F16" s="154">
        <v>0</v>
      </c>
    </row>
    <row r="17" spans="1:6" ht="15.75" x14ac:dyDescent="0.25">
      <c r="A17" s="154">
        <v>14</v>
      </c>
      <c r="B17" s="1" t="s">
        <v>12</v>
      </c>
      <c r="C17" s="148">
        <v>25</v>
      </c>
      <c r="D17" s="114">
        <v>12</v>
      </c>
      <c r="E17" s="154">
        <v>5</v>
      </c>
      <c r="F17" s="154">
        <v>0</v>
      </c>
    </row>
    <row r="18" spans="1:6" ht="15.75" x14ac:dyDescent="0.25">
      <c r="A18" s="154">
        <v>15</v>
      </c>
      <c r="B18" s="1" t="s">
        <v>13</v>
      </c>
      <c r="C18" s="148">
        <v>48</v>
      </c>
      <c r="D18" s="114">
        <v>0</v>
      </c>
      <c r="E18" s="154">
        <v>8</v>
      </c>
      <c r="F18" s="154">
        <v>0</v>
      </c>
    </row>
    <row r="19" spans="1:6" ht="15.75" x14ac:dyDescent="0.25">
      <c r="A19" s="154">
        <v>16</v>
      </c>
      <c r="B19" s="1" t="s">
        <v>14</v>
      </c>
      <c r="C19" s="148">
        <v>14</v>
      </c>
      <c r="D19" s="114">
        <v>0</v>
      </c>
      <c r="E19" s="154">
        <v>0</v>
      </c>
      <c r="F19" s="154">
        <v>0</v>
      </c>
    </row>
    <row r="20" spans="1:6" ht="15.75" x14ac:dyDescent="0.25">
      <c r="A20" s="154">
        <v>17</v>
      </c>
      <c r="B20" s="1" t="s">
        <v>15</v>
      </c>
      <c r="C20" s="148">
        <v>74</v>
      </c>
      <c r="D20" s="114">
        <v>0</v>
      </c>
      <c r="E20" s="154">
        <v>28</v>
      </c>
      <c r="F20" s="154">
        <v>2</v>
      </c>
    </row>
    <row r="21" spans="1:6" ht="15.75" x14ac:dyDescent="0.25">
      <c r="A21" s="154">
        <v>18</v>
      </c>
      <c r="B21" s="1" t="s">
        <v>16</v>
      </c>
      <c r="C21" s="65">
        <v>91</v>
      </c>
      <c r="D21" s="152">
        <v>0</v>
      </c>
      <c r="E21" s="154">
        <v>7</v>
      </c>
      <c r="F21" s="154">
        <v>3</v>
      </c>
    </row>
    <row r="22" spans="1:6" ht="15.75" x14ac:dyDescent="0.25">
      <c r="A22" s="154">
        <v>19</v>
      </c>
      <c r="B22" s="1" t="s">
        <v>67</v>
      </c>
      <c r="C22" s="148">
        <v>132</v>
      </c>
      <c r="D22" s="114">
        <v>142</v>
      </c>
      <c r="E22" s="154">
        <v>0</v>
      </c>
      <c r="F22" s="154">
        <v>0</v>
      </c>
    </row>
    <row r="23" spans="1:6" ht="15.75" x14ac:dyDescent="0.25">
      <c r="A23" s="154">
        <v>20</v>
      </c>
      <c r="B23" s="1" t="s">
        <v>17</v>
      </c>
      <c r="C23" s="148">
        <v>117</v>
      </c>
      <c r="D23" s="114">
        <v>0</v>
      </c>
      <c r="E23" s="154">
        <v>25</v>
      </c>
      <c r="F23" s="154">
        <v>0</v>
      </c>
    </row>
    <row r="24" spans="1:6" ht="15.75" x14ac:dyDescent="0.25">
      <c r="A24" s="154">
        <v>21</v>
      </c>
      <c r="B24" s="1" t="s">
        <v>18</v>
      </c>
      <c r="C24" s="148">
        <v>45</v>
      </c>
      <c r="D24" s="114">
        <v>37</v>
      </c>
      <c r="E24" s="154">
        <v>35</v>
      </c>
      <c r="F24" s="154">
        <v>0</v>
      </c>
    </row>
    <row r="25" spans="1:6" ht="16.5" customHeight="1" x14ac:dyDescent="0.25">
      <c r="A25" s="154">
        <v>22</v>
      </c>
      <c r="B25" s="1" t="s">
        <v>19</v>
      </c>
      <c r="C25" s="148">
        <v>176</v>
      </c>
      <c r="D25" s="114">
        <v>192</v>
      </c>
      <c r="E25" s="154">
        <v>26</v>
      </c>
      <c r="F25" s="154">
        <v>0</v>
      </c>
    </row>
    <row r="26" spans="1:6" ht="15.75" x14ac:dyDescent="0.25">
      <c r="A26" s="154">
        <v>23</v>
      </c>
      <c r="B26" s="1" t="s">
        <v>20</v>
      </c>
      <c r="C26" s="148">
        <v>370</v>
      </c>
      <c r="D26" s="114">
        <v>256</v>
      </c>
      <c r="E26" s="154">
        <v>76</v>
      </c>
      <c r="F26" s="154">
        <v>6</v>
      </c>
    </row>
    <row r="27" spans="1:6" ht="15.75" x14ac:dyDescent="0.25">
      <c r="A27" s="154">
        <v>24</v>
      </c>
      <c r="B27" s="1" t="s">
        <v>21</v>
      </c>
      <c r="C27" s="65">
        <v>103</v>
      </c>
      <c r="D27" s="152">
        <v>86</v>
      </c>
      <c r="E27" s="154">
        <v>16</v>
      </c>
      <c r="F27" s="154">
        <v>5</v>
      </c>
    </row>
    <row r="28" spans="1:6" ht="15.75" x14ac:dyDescent="0.25">
      <c r="A28" s="154">
        <v>25</v>
      </c>
      <c r="B28" s="1" t="s">
        <v>22</v>
      </c>
      <c r="C28" s="65">
        <v>215</v>
      </c>
      <c r="D28" s="152">
        <v>221</v>
      </c>
      <c r="E28" s="154">
        <v>83</v>
      </c>
      <c r="F28" s="154">
        <v>3</v>
      </c>
    </row>
    <row r="29" spans="1:6" ht="15.75" x14ac:dyDescent="0.25">
      <c r="A29" s="154">
        <v>26</v>
      </c>
      <c r="B29" s="1" t="s">
        <v>23</v>
      </c>
      <c r="C29" s="148">
        <v>250</v>
      </c>
      <c r="D29" s="114">
        <v>231</v>
      </c>
      <c r="E29" s="154">
        <v>86</v>
      </c>
      <c r="F29" s="154">
        <v>3</v>
      </c>
    </row>
    <row r="30" spans="1:6" ht="15.75" x14ac:dyDescent="0.25">
      <c r="A30" s="154">
        <v>27</v>
      </c>
      <c r="B30" s="1" t="s">
        <v>24</v>
      </c>
      <c r="C30" s="148">
        <v>99</v>
      </c>
      <c r="D30" s="114">
        <v>97</v>
      </c>
      <c r="E30" s="154">
        <v>24</v>
      </c>
      <c r="F30" s="154">
        <v>0</v>
      </c>
    </row>
    <row r="31" spans="1:6" ht="15.75" x14ac:dyDescent="0.25">
      <c r="A31" s="154">
        <v>28</v>
      </c>
      <c r="B31" s="1" t="s">
        <v>25</v>
      </c>
      <c r="C31" s="148">
        <v>182</v>
      </c>
      <c r="D31" s="114">
        <v>0</v>
      </c>
      <c r="E31" s="154">
        <v>42</v>
      </c>
      <c r="F31" s="154">
        <v>0</v>
      </c>
    </row>
    <row r="32" spans="1:6" ht="15.75" x14ac:dyDescent="0.25">
      <c r="A32" s="154">
        <v>29</v>
      </c>
      <c r="B32" s="1" t="s">
        <v>26</v>
      </c>
      <c r="C32" s="65">
        <v>142</v>
      </c>
      <c r="D32" s="152">
        <v>0</v>
      </c>
      <c r="E32" s="154">
        <v>42</v>
      </c>
      <c r="F32" s="154">
        <v>0</v>
      </c>
    </row>
    <row r="33" spans="1:6" ht="15.75" x14ac:dyDescent="0.25">
      <c r="A33" s="154">
        <v>30</v>
      </c>
      <c r="B33" s="1" t="s">
        <v>27</v>
      </c>
      <c r="C33" s="65">
        <v>120</v>
      </c>
      <c r="D33" s="152">
        <v>0</v>
      </c>
      <c r="E33" s="154">
        <v>32</v>
      </c>
      <c r="F33" s="154">
        <v>0</v>
      </c>
    </row>
    <row r="34" spans="1:6" ht="15.75" x14ac:dyDescent="0.25">
      <c r="A34" s="154">
        <v>31</v>
      </c>
      <c r="B34" s="1" t="s">
        <v>68</v>
      </c>
      <c r="C34" s="148">
        <v>53</v>
      </c>
      <c r="D34" s="152">
        <v>56</v>
      </c>
      <c r="E34" s="154">
        <v>20</v>
      </c>
      <c r="F34" s="154">
        <v>2</v>
      </c>
    </row>
    <row r="35" spans="1:6" x14ac:dyDescent="0.25">
      <c r="C35" s="54"/>
    </row>
    <row r="36" spans="1:6" x14ac:dyDescent="0.25">
      <c r="A36" s="153"/>
      <c r="B36" s="153"/>
      <c r="C36" s="153"/>
      <c r="D36" s="153"/>
      <c r="E36" s="153"/>
      <c r="F36" s="153"/>
    </row>
    <row r="37" spans="1:6" x14ac:dyDescent="0.25">
      <c r="A37" s="153"/>
      <c r="B37" s="153"/>
      <c r="C37" s="153"/>
      <c r="D37" s="153"/>
      <c r="E37" s="153"/>
      <c r="F37" s="153"/>
    </row>
    <row r="38" spans="1:6" x14ac:dyDescent="0.25">
      <c r="A38" s="153"/>
      <c r="B38" s="153"/>
      <c r="C38" s="153"/>
      <c r="D38" s="153"/>
      <c r="E38" s="153"/>
      <c r="F38" s="153"/>
    </row>
    <row r="39" spans="1:6" x14ac:dyDescent="0.25">
      <c r="A39" s="153"/>
      <c r="B39" s="153"/>
      <c r="C39" s="153"/>
      <c r="D39" s="153"/>
      <c r="E39" s="153"/>
      <c r="F39" s="153"/>
    </row>
    <row r="40" spans="1:6" x14ac:dyDescent="0.25">
      <c r="A40" s="153"/>
      <c r="B40" s="153"/>
      <c r="C40" s="153"/>
      <c r="D40" s="153"/>
      <c r="E40" s="153"/>
      <c r="F40" s="153"/>
    </row>
    <row r="41" spans="1:6" x14ac:dyDescent="0.25">
      <c r="A41" s="153"/>
      <c r="B41" s="153"/>
      <c r="C41" s="153"/>
      <c r="D41" s="153"/>
      <c r="E41" s="153"/>
      <c r="F41" s="153"/>
    </row>
    <row r="42" spans="1:6" x14ac:dyDescent="0.25">
      <c r="A42" s="153"/>
      <c r="B42" s="153"/>
      <c r="C42" s="153"/>
      <c r="D42" s="153"/>
      <c r="E42" s="153"/>
      <c r="F42" s="153"/>
    </row>
    <row r="43" spans="1:6" x14ac:dyDescent="0.25">
      <c r="A43" s="153"/>
      <c r="B43" s="153"/>
      <c r="C43" s="153"/>
      <c r="D43" s="153"/>
      <c r="E43" s="153"/>
      <c r="F43" s="153"/>
    </row>
    <row r="44" spans="1:6" x14ac:dyDescent="0.25">
      <c r="A44" s="153"/>
      <c r="B44" s="153"/>
      <c r="C44" s="153"/>
      <c r="D44" s="153"/>
      <c r="E44" s="153"/>
      <c r="F44" s="153"/>
    </row>
    <row r="45" spans="1:6" x14ac:dyDescent="0.25">
      <c r="A45" s="153"/>
      <c r="B45" s="153"/>
      <c r="C45" s="153"/>
      <c r="D45" s="153"/>
      <c r="E45" s="153"/>
      <c r="F45" s="153"/>
    </row>
    <row r="46" spans="1:6" x14ac:dyDescent="0.25">
      <c r="A46" s="153"/>
      <c r="B46" s="153"/>
      <c r="C46" s="153"/>
      <c r="D46" s="153"/>
      <c r="E46" s="153"/>
      <c r="F46" s="153"/>
    </row>
    <row r="47" spans="1:6" x14ac:dyDescent="0.25">
      <c r="C47" s="54"/>
    </row>
    <row r="48" spans="1:6" x14ac:dyDescent="0.25">
      <c r="C48" s="54"/>
    </row>
    <row r="49" spans="3:3" x14ac:dyDescent="0.25">
      <c r="C49" s="54"/>
    </row>
    <row r="50" spans="3:3" x14ac:dyDescent="0.25">
      <c r="C50" s="54"/>
    </row>
    <row r="51" spans="3:3" x14ac:dyDescent="0.25">
      <c r="C51" s="54"/>
    </row>
    <row r="52" spans="3:3" x14ac:dyDescent="0.25">
      <c r="C52" s="54"/>
    </row>
    <row r="53" spans="3:3" x14ac:dyDescent="0.25">
      <c r="C53" s="54"/>
    </row>
    <row r="54" spans="3:3" x14ac:dyDescent="0.25">
      <c r="C54" s="54"/>
    </row>
    <row r="55" spans="3:3" x14ac:dyDescent="0.25">
      <c r="C55" s="54"/>
    </row>
    <row r="56" spans="3:3" x14ac:dyDescent="0.25">
      <c r="C56" s="54"/>
    </row>
  </sheetData>
  <mergeCells count="6">
    <mergeCell ref="A1:F1"/>
    <mergeCell ref="A2:A3"/>
    <mergeCell ref="B2:B3"/>
    <mergeCell ref="C2:C3"/>
    <mergeCell ref="D2:D3"/>
    <mergeCell ref="E2:F2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последн</vt:lpstr>
      <vt:lpstr>Лист3</vt:lpstr>
      <vt:lpstr>18</vt:lpstr>
      <vt:lpstr>2019</vt:lpstr>
      <vt:lpstr>2020</vt:lpstr>
      <vt:lpstr>Лист2</vt:lpstr>
      <vt:lpstr>в мфц</vt:lpstr>
      <vt:lpstr>'в мфц'!Область_печати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2025-07-30T07:19:24Z</dcterms:modified>
</cp:coreProperties>
</file>